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19B0FF59-CEDC-4250-AC13-774293426A6A}" xr6:coauthVersionLast="36" xr6:coauthVersionMax="36" xr10:uidLastSave="{00000000-0000-0000-0000-000000000000}"/>
  <bookViews>
    <workbookView xWindow="0" yWindow="0" windowWidth="28800" windowHeight="12135" xr2:uid="{6255831D-2D4F-4CE2-A908-136E58E60885}"/>
  </bookViews>
  <sheets>
    <sheet name="表紙" sheetId="1" r:id="rId1"/>
    <sheet name="照明器具" sheetId="2" r:id="rId2"/>
  </sheets>
  <definedNames>
    <definedName name="_xlnm.Print_Area" localSheetId="1">照明器具!$A$3:$AN$95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97" i="2" l="1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AN97" i="2" s="1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4" i="2"/>
  <c r="E33" i="2" s="1"/>
  <c r="M33" i="2" s="1"/>
  <c r="C64" i="2"/>
  <c r="C95" i="2" s="1"/>
  <c r="B64" i="2"/>
  <c r="B95" i="2" s="1"/>
  <c r="A64" i="2"/>
  <c r="A95" i="2" s="1"/>
  <c r="AN63" i="2"/>
  <c r="C63" i="2"/>
  <c r="C94" i="2" s="1"/>
  <c r="B63" i="2"/>
  <c r="B94" i="2" s="1"/>
  <c r="A63" i="2"/>
  <c r="A94" i="2" s="1"/>
  <c r="AN62" i="2"/>
  <c r="C62" i="2"/>
  <c r="C93" i="2" s="1"/>
  <c r="B62" i="2"/>
  <c r="B93" i="2" s="1"/>
  <c r="A62" i="2"/>
  <c r="A93" i="2" s="1"/>
  <c r="AN61" i="2"/>
  <c r="C61" i="2"/>
  <c r="C92" i="2" s="1"/>
  <c r="B61" i="2"/>
  <c r="B92" i="2" s="1"/>
  <c r="A61" i="2"/>
  <c r="A92" i="2" s="1"/>
  <c r="AN60" i="2"/>
  <c r="C60" i="2"/>
  <c r="C91" i="2" s="1"/>
  <c r="B60" i="2"/>
  <c r="B91" i="2" s="1"/>
  <c r="A60" i="2"/>
  <c r="A91" i="2" s="1"/>
  <c r="AN59" i="2"/>
  <c r="C59" i="2"/>
  <c r="C90" i="2" s="1"/>
  <c r="B59" i="2"/>
  <c r="B90" i="2" s="1"/>
  <c r="A59" i="2"/>
  <c r="A90" i="2" s="1"/>
  <c r="AN58" i="2"/>
  <c r="C58" i="2"/>
  <c r="C89" i="2" s="1"/>
  <c r="B58" i="2"/>
  <c r="B89" i="2" s="1"/>
  <c r="A58" i="2"/>
  <c r="A89" i="2" s="1"/>
  <c r="AN57" i="2"/>
  <c r="C57" i="2"/>
  <c r="C88" i="2" s="1"/>
  <c r="B57" i="2"/>
  <c r="B88" i="2" s="1"/>
  <c r="A57" i="2"/>
  <c r="A88" i="2" s="1"/>
  <c r="AN56" i="2"/>
  <c r="C56" i="2"/>
  <c r="C87" i="2" s="1"/>
  <c r="B56" i="2"/>
  <c r="B87" i="2" s="1"/>
  <c r="A56" i="2"/>
  <c r="A87" i="2" s="1"/>
  <c r="AN55" i="2"/>
  <c r="C55" i="2"/>
  <c r="C86" i="2" s="1"/>
  <c r="B55" i="2"/>
  <c r="B86" i="2" s="1"/>
  <c r="A55" i="2"/>
  <c r="A86" i="2" s="1"/>
  <c r="AN54" i="2"/>
  <c r="C54" i="2"/>
  <c r="C85" i="2" s="1"/>
  <c r="B54" i="2"/>
  <c r="B85" i="2" s="1"/>
  <c r="A54" i="2"/>
  <c r="A85" i="2" s="1"/>
  <c r="AN53" i="2"/>
  <c r="C53" i="2"/>
  <c r="C84" i="2" s="1"/>
  <c r="B53" i="2"/>
  <c r="B84" i="2" s="1"/>
  <c r="A53" i="2"/>
  <c r="A84" i="2" s="1"/>
  <c r="AN52" i="2"/>
  <c r="C52" i="2"/>
  <c r="C83" i="2" s="1"/>
  <c r="B52" i="2"/>
  <c r="B83" i="2" s="1"/>
  <c r="A52" i="2"/>
  <c r="A83" i="2" s="1"/>
  <c r="AN51" i="2"/>
  <c r="C51" i="2"/>
  <c r="C82" i="2" s="1"/>
  <c r="B51" i="2"/>
  <c r="B82" i="2" s="1"/>
  <c r="A51" i="2"/>
  <c r="A82" i="2" s="1"/>
  <c r="AN50" i="2"/>
  <c r="C50" i="2"/>
  <c r="C81" i="2" s="1"/>
  <c r="B50" i="2"/>
  <c r="B81" i="2" s="1"/>
  <c r="A50" i="2"/>
  <c r="A81" i="2" s="1"/>
  <c r="AN49" i="2"/>
  <c r="C49" i="2"/>
  <c r="C80" i="2" s="1"/>
  <c r="B49" i="2"/>
  <c r="B80" i="2" s="1"/>
  <c r="A49" i="2"/>
  <c r="A80" i="2" s="1"/>
  <c r="AN48" i="2"/>
  <c r="C48" i="2"/>
  <c r="C79" i="2" s="1"/>
  <c r="B48" i="2"/>
  <c r="B79" i="2" s="1"/>
  <c r="A48" i="2"/>
  <c r="A79" i="2" s="1"/>
  <c r="AN47" i="2"/>
  <c r="C47" i="2"/>
  <c r="C78" i="2" s="1"/>
  <c r="B47" i="2"/>
  <c r="B78" i="2" s="1"/>
  <c r="A47" i="2"/>
  <c r="A78" i="2" s="1"/>
  <c r="AN46" i="2"/>
  <c r="C46" i="2"/>
  <c r="C77" i="2" s="1"/>
  <c r="B46" i="2"/>
  <c r="B77" i="2" s="1"/>
  <c r="A46" i="2"/>
  <c r="A77" i="2" s="1"/>
  <c r="AN45" i="2"/>
  <c r="C45" i="2"/>
  <c r="C76" i="2" s="1"/>
  <c r="B45" i="2"/>
  <c r="B76" i="2" s="1"/>
  <c r="A45" i="2"/>
  <c r="A76" i="2" s="1"/>
  <c r="AN44" i="2"/>
  <c r="C44" i="2"/>
  <c r="C75" i="2" s="1"/>
  <c r="B44" i="2"/>
  <c r="B75" i="2" s="1"/>
  <c r="A44" i="2"/>
  <c r="A75" i="2" s="1"/>
  <c r="AN43" i="2"/>
  <c r="C43" i="2"/>
  <c r="C74" i="2" s="1"/>
  <c r="B43" i="2"/>
  <c r="B74" i="2" s="1"/>
  <c r="A43" i="2"/>
  <c r="A74" i="2" s="1"/>
  <c r="AN42" i="2"/>
  <c r="C42" i="2"/>
  <c r="C73" i="2" s="1"/>
  <c r="B42" i="2"/>
  <c r="B73" i="2" s="1"/>
  <c r="A42" i="2"/>
  <c r="A73" i="2" s="1"/>
  <c r="AN41" i="2"/>
  <c r="C41" i="2"/>
  <c r="C72" i="2" s="1"/>
  <c r="B41" i="2"/>
  <c r="B72" i="2" s="1"/>
  <c r="A41" i="2"/>
  <c r="A72" i="2" s="1"/>
  <c r="AN40" i="2"/>
  <c r="C40" i="2"/>
  <c r="C71" i="2" s="1"/>
  <c r="B40" i="2"/>
  <c r="B71" i="2" s="1"/>
  <c r="A40" i="2"/>
  <c r="A71" i="2" s="1"/>
  <c r="AN39" i="2"/>
  <c r="C39" i="2"/>
  <c r="C70" i="2" s="1"/>
  <c r="B39" i="2"/>
  <c r="B70" i="2" s="1"/>
  <c r="A39" i="2"/>
  <c r="A70" i="2" s="1"/>
  <c r="AG33" i="2"/>
  <c r="F33" i="2"/>
  <c r="AO32" i="2"/>
  <c r="AG32" i="2"/>
  <c r="F32" i="2"/>
  <c r="E32" i="2"/>
  <c r="M32" i="2" s="1"/>
  <c r="AO31" i="2"/>
  <c r="AG31" i="2"/>
  <c r="F31" i="2"/>
  <c r="E31" i="2"/>
  <c r="M31" i="2" s="1"/>
  <c r="AO30" i="2"/>
  <c r="AG30" i="2"/>
  <c r="M30" i="2"/>
  <c r="F30" i="2"/>
  <c r="E30" i="2"/>
  <c r="AO29" i="2"/>
  <c r="AG29" i="2"/>
  <c r="M29" i="2"/>
  <c r="F29" i="2"/>
  <c r="E29" i="2"/>
  <c r="AO28" i="2"/>
  <c r="AG28" i="2"/>
  <c r="F28" i="2"/>
  <c r="E28" i="2"/>
  <c r="M28" i="2" s="1"/>
  <c r="AO27" i="2"/>
  <c r="AG27" i="2"/>
  <c r="F27" i="2"/>
  <c r="E27" i="2"/>
  <c r="M27" i="2" s="1"/>
  <c r="AO26" i="2"/>
  <c r="AG26" i="2"/>
  <c r="F26" i="2"/>
  <c r="M26" i="2" s="1"/>
  <c r="E26" i="2"/>
  <c r="AO25" i="2"/>
  <c r="AG25" i="2"/>
  <c r="M25" i="2"/>
  <c r="F25" i="2"/>
  <c r="E25" i="2"/>
  <c r="AO24" i="2"/>
  <c r="AG24" i="2"/>
  <c r="F24" i="2"/>
  <c r="E24" i="2"/>
  <c r="M24" i="2" s="1"/>
  <c r="AO23" i="2"/>
  <c r="AG23" i="2"/>
  <c r="F23" i="2"/>
  <c r="E23" i="2"/>
  <c r="M23" i="2" s="1"/>
  <c r="AO22" i="2"/>
  <c r="AG22" i="2"/>
  <c r="M22" i="2"/>
  <c r="F22" i="2"/>
  <c r="E22" i="2"/>
  <c r="AO21" i="2"/>
  <c r="AG21" i="2"/>
  <c r="M21" i="2"/>
  <c r="F21" i="2"/>
  <c r="E21" i="2"/>
  <c r="AO20" i="2"/>
  <c r="AG20" i="2"/>
  <c r="F20" i="2"/>
  <c r="E20" i="2"/>
  <c r="M20" i="2" s="1"/>
  <c r="AO19" i="2"/>
  <c r="AG19" i="2"/>
  <c r="F19" i="2"/>
  <c r="E19" i="2"/>
  <c r="M19" i="2" s="1"/>
  <c r="AO18" i="2"/>
  <c r="AG18" i="2"/>
  <c r="F18" i="2"/>
  <c r="M18" i="2" s="1"/>
  <c r="E18" i="2"/>
  <c r="AO17" i="2"/>
  <c r="AG17" i="2"/>
  <c r="F17" i="2"/>
  <c r="E17" i="2"/>
  <c r="M17" i="2" s="1"/>
  <c r="AO16" i="2"/>
  <c r="AG16" i="2"/>
  <c r="F16" i="2"/>
  <c r="E16" i="2"/>
  <c r="M16" i="2" s="1"/>
  <c r="AO15" i="2"/>
  <c r="AG15" i="2"/>
  <c r="F15" i="2"/>
  <c r="E15" i="2"/>
  <c r="M15" i="2" s="1"/>
  <c r="AO14" i="2"/>
  <c r="AG14" i="2"/>
  <c r="F14" i="2"/>
  <c r="E14" i="2"/>
  <c r="M14" i="2" s="1"/>
  <c r="AO13" i="2"/>
  <c r="AG13" i="2"/>
  <c r="M13" i="2"/>
  <c r="F13" i="2"/>
  <c r="E13" i="2"/>
  <c r="AO12" i="2"/>
  <c r="F12" i="2"/>
  <c r="E12" i="2"/>
  <c r="M12" i="2" s="1"/>
  <c r="AO11" i="2"/>
  <c r="M11" i="2"/>
  <c r="F11" i="2"/>
  <c r="E11" i="2"/>
  <c r="AO10" i="2"/>
  <c r="F10" i="2"/>
  <c r="E10" i="2"/>
  <c r="M10" i="2" s="1"/>
  <c r="AO9" i="2"/>
  <c r="M9" i="2"/>
  <c r="F9" i="2"/>
  <c r="E9" i="2"/>
  <c r="AO8" i="2"/>
  <c r="F8" i="2"/>
  <c r="E8" i="2"/>
  <c r="M8" i="2" s="1"/>
  <c r="AO33" i="2" l="1"/>
</calcChain>
</file>

<file path=xl/sharedStrings.xml><?xml version="1.0" encoding="utf-8"?>
<sst xmlns="http://schemas.openxmlformats.org/spreadsheetml/2006/main" count="117" uniqueCount="81">
  <si>
    <t>第七幼稚園</t>
    <rPh sb="0" eb="1">
      <t>ダイ</t>
    </rPh>
    <rPh sb="1" eb="2">
      <t>ナナ</t>
    </rPh>
    <rPh sb="2" eb="5">
      <t>ヨウチエン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</si>
  <si>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</si>
  <si>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</si>
  <si>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</si>
  <si>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</si>
  <si>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</si>
  <si>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</si>
  <si>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</si>
  <si>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</si>
  <si>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</si>
  <si>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</si>
  <si>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</si>
  <si>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A1</t>
  </si>
  <si>
    <t>避難口誘導灯天吊・両面型</t>
    <rPh sb="0" eb="2">
      <t>ヒナン</t>
    </rPh>
    <rPh sb="2" eb="3">
      <t>グチ</t>
    </rPh>
    <rPh sb="3" eb="6">
      <t>ユウドウトウ</t>
    </rPh>
    <rPh sb="6" eb="8">
      <t>テンツ</t>
    </rPh>
    <rPh sb="9" eb="11">
      <t>リョウメン</t>
    </rPh>
    <rPh sb="11" eb="12">
      <t>ガタ</t>
    </rPh>
    <phoneticPr fontId="2"/>
  </si>
  <si>
    <t>FL20W×1</t>
  </si>
  <si>
    <t>A2</t>
  </si>
  <si>
    <t>避難口誘導灯天吊・片面型</t>
    <rPh sb="0" eb="2">
      <t>ヒナン</t>
    </rPh>
    <rPh sb="2" eb="3">
      <t>グチ</t>
    </rPh>
    <rPh sb="3" eb="6">
      <t>ユウドウトウ</t>
    </rPh>
    <rPh sb="6" eb="8">
      <t>テンツ</t>
    </rPh>
    <rPh sb="9" eb="11">
      <t>カタメン</t>
    </rPh>
    <rPh sb="11" eb="12">
      <t>ガタ</t>
    </rPh>
    <phoneticPr fontId="2"/>
  </si>
  <si>
    <t>FL20W×2</t>
  </si>
  <si>
    <t>A3</t>
  </si>
  <si>
    <t>避難口誘導灯天吊片面型</t>
    <rPh sb="0" eb="2">
      <t>ヒナン</t>
    </rPh>
    <rPh sb="2" eb="3">
      <t>グチ</t>
    </rPh>
    <rPh sb="3" eb="5">
      <t>ユウドウ</t>
    </rPh>
    <rPh sb="6" eb="8">
      <t>テンツ</t>
    </rPh>
    <rPh sb="8" eb="10">
      <t>カタメン</t>
    </rPh>
    <rPh sb="10" eb="11">
      <t>ガタ</t>
    </rPh>
    <phoneticPr fontId="2"/>
  </si>
  <si>
    <t>A4</t>
  </si>
  <si>
    <t>避難口誘導灯壁付片面型</t>
    <rPh sb="0" eb="2">
      <t>ヒナン</t>
    </rPh>
    <rPh sb="2" eb="3">
      <t>グチ</t>
    </rPh>
    <rPh sb="3" eb="6">
      <t>ユウドウトウ</t>
    </rPh>
    <rPh sb="6" eb="7">
      <t>カベ</t>
    </rPh>
    <rPh sb="7" eb="8">
      <t>ツ</t>
    </rPh>
    <rPh sb="8" eb="10">
      <t>カタメン</t>
    </rPh>
    <rPh sb="10" eb="11">
      <t>ガタ</t>
    </rPh>
    <phoneticPr fontId="2"/>
  </si>
  <si>
    <t>FL10W×1</t>
  </si>
  <si>
    <t>B</t>
  </si>
  <si>
    <t>廊下通路誘導灯天吊両面型</t>
    <rPh sb="0" eb="2">
      <t>ロウカ</t>
    </rPh>
    <rPh sb="2" eb="4">
      <t>ツウロ</t>
    </rPh>
    <rPh sb="4" eb="7">
      <t>ユウドウトウ</t>
    </rPh>
    <rPh sb="7" eb="9">
      <t>テンツ</t>
    </rPh>
    <rPh sb="9" eb="11">
      <t>リョウメン</t>
    </rPh>
    <rPh sb="11" eb="12">
      <t>ガタ</t>
    </rPh>
    <phoneticPr fontId="2"/>
  </si>
  <si>
    <t>C</t>
  </si>
  <si>
    <t>廊下通路誘導灯壁壁埋込型</t>
    <rPh sb="0" eb="2">
      <t>ロウカ</t>
    </rPh>
    <rPh sb="2" eb="4">
      <t>ツウロ</t>
    </rPh>
    <rPh sb="4" eb="7">
      <t>ユウドウトウ</t>
    </rPh>
    <rPh sb="7" eb="8">
      <t>カベ</t>
    </rPh>
    <rPh sb="8" eb="9">
      <t>カベ</t>
    </rPh>
    <rPh sb="9" eb="11">
      <t>ウメコミ</t>
    </rPh>
    <rPh sb="11" eb="12">
      <t>ガタ</t>
    </rPh>
    <phoneticPr fontId="2"/>
  </si>
  <si>
    <t>FL20ｗ×1</t>
  </si>
  <si>
    <t>D</t>
  </si>
  <si>
    <t>階段通路誘導灯</t>
    <rPh sb="0" eb="2">
      <t>カイダン</t>
    </rPh>
    <rPh sb="2" eb="4">
      <t>ツウロ</t>
    </rPh>
    <rPh sb="4" eb="7">
      <t>ユウドウトウ</t>
    </rPh>
    <phoneticPr fontId="2"/>
  </si>
  <si>
    <t>E1</t>
  </si>
  <si>
    <t>埋込型</t>
    <rPh sb="0" eb="2">
      <t>ウメコミ</t>
    </rPh>
    <rPh sb="2" eb="3">
      <t>ガタ</t>
    </rPh>
    <phoneticPr fontId="2"/>
  </si>
  <si>
    <t>FL40W×2×2連結</t>
    <rPh sb="9" eb="11">
      <t>レンケツ</t>
    </rPh>
    <phoneticPr fontId="2"/>
  </si>
  <si>
    <t>E2</t>
  </si>
  <si>
    <t>FL40W×2</t>
  </si>
  <si>
    <t>E3</t>
  </si>
  <si>
    <t>F</t>
  </si>
  <si>
    <t>FL40W×1</t>
  </si>
  <si>
    <t>G</t>
  </si>
  <si>
    <t>直付型</t>
    <rPh sb="0" eb="2">
      <t>ジカヅ</t>
    </rPh>
    <rPh sb="2" eb="3">
      <t>ガタ</t>
    </rPh>
    <phoneticPr fontId="2"/>
  </si>
  <si>
    <t>H</t>
  </si>
  <si>
    <t>直付型</t>
  </si>
  <si>
    <t>I</t>
  </si>
  <si>
    <t>直付型</t>
    <rPh sb="0" eb="1">
      <t>ジカ</t>
    </rPh>
    <rPh sb="1" eb="2">
      <t>ツケ</t>
    </rPh>
    <rPh sb="2" eb="3">
      <t>ガタ</t>
    </rPh>
    <phoneticPr fontId="2"/>
  </si>
  <si>
    <t>M</t>
  </si>
  <si>
    <t>FLC３０W×1</t>
  </si>
  <si>
    <t>N</t>
  </si>
  <si>
    <t>コード吊下型</t>
    <rPh sb="3" eb="5">
      <t>ツリサ</t>
    </rPh>
    <rPh sb="5" eb="6">
      <t>ガタ</t>
    </rPh>
    <phoneticPr fontId="2"/>
  </si>
  <si>
    <t>FLC32W＋３０W</t>
  </si>
  <si>
    <t>O</t>
  </si>
  <si>
    <t>壁付型</t>
    <rPh sb="0" eb="1">
      <t>カベ</t>
    </rPh>
    <rPh sb="1" eb="2">
      <t>ツケ</t>
    </rPh>
    <rPh sb="2" eb="3">
      <t>ガタ</t>
    </rPh>
    <phoneticPr fontId="2"/>
  </si>
  <si>
    <t>P</t>
  </si>
  <si>
    <t>棚付型</t>
    <rPh sb="0" eb="1">
      <t>タナ</t>
    </rPh>
    <rPh sb="1" eb="2">
      <t>ツケ</t>
    </rPh>
    <rPh sb="2" eb="3">
      <t>ガタ</t>
    </rPh>
    <phoneticPr fontId="2"/>
  </si>
  <si>
    <t>Q</t>
  </si>
  <si>
    <t>R</t>
  </si>
  <si>
    <t>壁付型白熱灯</t>
    <rPh sb="0" eb="1">
      <t>カベ</t>
    </rPh>
    <rPh sb="1" eb="2">
      <t>ツケ</t>
    </rPh>
    <rPh sb="2" eb="3">
      <t>ガタ</t>
    </rPh>
    <rPh sb="3" eb="6">
      <t>ハクネツトウ</t>
    </rPh>
    <phoneticPr fontId="2"/>
  </si>
  <si>
    <t>ハイビーム電球１００W</t>
    <rPh sb="5" eb="7">
      <t>デンキュウ</t>
    </rPh>
    <phoneticPr fontId="2"/>
  </si>
  <si>
    <t>S</t>
  </si>
  <si>
    <t>水銀灯</t>
    <rPh sb="0" eb="3">
      <t>スイギントウ</t>
    </rPh>
    <phoneticPr fontId="2"/>
  </si>
  <si>
    <t>HF200W防水型</t>
    <rPh sb="6" eb="9">
      <t>ボウスイガタ</t>
    </rPh>
    <phoneticPr fontId="2"/>
  </si>
  <si>
    <t>T</t>
  </si>
  <si>
    <t>外部</t>
    <rPh sb="0" eb="2">
      <t>ガイブ</t>
    </rPh>
    <phoneticPr fontId="2"/>
  </si>
  <si>
    <t>器具庫</t>
    <rPh sb="0" eb="3">
      <t>キグコ</t>
    </rPh>
    <phoneticPr fontId="2"/>
  </si>
  <si>
    <t>トイレ</t>
    <phoneticPr fontId="2"/>
  </si>
  <si>
    <t>教材室</t>
    <rPh sb="0" eb="2">
      <t>キョウザイ</t>
    </rPh>
    <rPh sb="2" eb="3">
      <t>シツ</t>
    </rPh>
    <phoneticPr fontId="2"/>
  </si>
  <si>
    <t>機械室</t>
    <rPh sb="0" eb="3">
      <t>キカイシツ</t>
    </rPh>
    <phoneticPr fontId="2"/>
  </si>
  <si>
    <t>階段室</t>
    <rPh sb="0" eb="2">
      <t>カイダン</t>
    </rPh>
    <rPh sb="2" eb="3">
      <t>シツ</t>
    </rPh>
    <phoneticPr fontId="2"/>
  </si>
  <si>
    <t>廊下</t>
    <rPh sb="0" eb="2">
      <t>ロウカ</t>
    </rPh>
    <phoneticPr fontId="2"/>
  </si>
  <si>
    <t>特別活動室×2</t>
    <rPh sb="0" eb="2">
      <t>トクベツ</t>
    </rPh>
    <rPh sb="2" eb="4">
      <t>カツドウ</t>
    </rPh>
    <rPh sb="4" eb="5">
      <t>シツ</t>
    </rPh>
    <phoneticPr fontId="2"/>
  </si>
  <si>
    <t>保育室×２</t>
    <rPh sb="0" eb="3">
      <t>ホイクシツ</t>
    </rPh>
    <phoneticPr fontId="2"/>
  </si>
  <si>
    <t>図書室</t>
    <rPh sb="0" eb="3">
      <t>トショシツ</t>
    </rPh>
    <phoneticPr fontId="2"/>
  </si>
  <si>
    <t>倉庫</t>
    <rPh sb="0" eb="2">
      <t>ソウコ</t>
    </rPh>
    <phoneticPr fontId="2"/>
  </si>
  <si>
    <t>休憩室</t>
    <rPh sb="0" eb="3">
      <t>キュウケイシツ</t>
    </rPh>
    <phoneticPr fontId="2"/>
  </si>
  <si>
    <t>給湯室</t>
    <rPh sb="0" eb="3">
      <t>キュウトウシツ</t>
    </rPh>
    <phoneticPr fontId="2"/>
  </si>
  <si>
    <t>玄関</t>
    <rPh sb="0" eb="2">
      <t>ゲンカン</t>
    </rPh>
    <phoneticPr fontId="2"/>
  </si>
  <si>
    <t>職員室</t>
    <rPh sb="0" eb="3">
      <t>ショクインシツ</t>
    </rPh>
    <phoneticPr fontId="2"/>
  </si>
  <si>
    <t>保健室</t>
    <rPh sb="0" eb="3">
      <t>ホケンシツ</t>
    </rPh>
    <phoneticPr fontId="2"/>
  </si>
  <si>
    <t>計</t>
    <rPh sb="0" eb="1">
      <t>ケイ</t>
    </rPh>
    <phoneticPr fontId="2"/>
  </si>
  <si>
    <t>1F</t>
    <phoneticPr fontId="2"/>
  </si>
  <si>
    <t>遊戯室</t>
    <rPh sb="0" eb="3">
      <t>ユウギシツ</t>
    </rPh>
    <phoneticPr fontId="2"/>
  </si>
  <si>
    <t>２F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</si>
</sst>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3" fontId="5" fillId="0" borderId="0" xfId="0" applyNumberFormat="1" applyFont="1"/>
    <xf numFmtId="0" fontId="5" fillId="0" borderId="0" xfId="0" applyFont="1" applyAlignment="1">
      <alignment shrinkToFit="1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3" fontId="5" fillId="0" borderId="0" xfId="0" applyNumberFormat="1" applyFont="1" applyAlignment="1">
      <alignment shrinkToFit="1"/>
    </xf>
    <xf numFmtId="0" fontId="5" fillId="0" borderId="0" xfId="0" applyFont="1" applyAlignment="1">
      <alignment horizontal="center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0" fontId="5" fillId="0" borderId="56" xfId="0" applyFont="1" applyBorder="1" applyAlignment="1">
      <alignment horizontal="left" vertical="center" shrinkToFit="1"/>
    </xf>
    <xf numFmtId="0" fontId="5" fillId="0" borderId="57" xfId="0" applyFont="1" applyBorder="1" applyAlignment="1">
      <alignment horizontal="left" vertical="center" shrinkToFit="1"/>
    </xf>
    <xf numFmtId="0" fontId="5" fillId="0" borderId="58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3" fontId="5" fillId="0" borderId="53" xfId="0" applyNumberFormat="1" applyFont="1" applyBorder="1" applyAlignment="1">
      <alignment horizontal="center" textRotation="255" shrinkToFit="1"/>
    </xf>
    <xf numFmtId="3" fontId="5" fillId="0" borderId="54" xfId="0" applyNumberFormat="1" applyFont="1" applyBorder="1" applyAlignment="1">
      <alignment horizontal="center" textRotation="255" shrinkToFit="1"/>
    </xf>
    <xf numFmtId="3" fontId="5" fillId="0" borderId="55" xfId="0" applyNumberFormat="1" applyFont="1" applyBorder="1" applyAlignment="1">
      <alignment horizont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1" fillId="0" borderId="0" xfId="0" quotePrefix="1" applyFont="1" applyBorder="1" applyAlignment="1">
      <alignment horizontal="left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75000-F823-4C39-9652-D37A978FBC84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D4" sqref="D4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52E58-1C4D-4C44-A1EE-E0845AB676E5}">
  <sheetPr>
    <tabColor rgb="FFFFC000"/>
    <pageSetUpPr fitToPage="1"/>
  </sheetPr>
  <dimension ref="A1:AS97"/>
  <sheetViews>
    <sheetView showGridLines="0" showZeros="0" view="pageBreakPreview" topLeftCell="A4" zoomScaleNormal="100" zoomScaleSheetLayoutView="100" workbookViewId="0">
      <selection activeCell="D4" sqref="D4"/>
    </sheetView>
  </sheetViews>
  <sheetFormatPr defaultRowHeight="15" customHeight="1" x14ac:dyDescent="0.15"/>
  <cols>
    <col min="1" max="1" width="3.5" style="67" customWidth="1"/>
    <col min="2" max="2" width="10" style="67" customWidth="1"/>
    <col min="3" max="3" width="9.75" style="68" customWidth="1"/>
    <col min="4" max="4" width="8.125" style="67" customWidth="1"/>
    <col min="5" max="5" width="3.375" style="69" customWidth="1"/>
    <col min="6" max="39" width="3.375" style="71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99" t="s">
        <v>3</v>
      </c>
      <c r="B1" s="99"/>
      <c r="C1" s="99"/>
      <c r="D1" s="99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00" t="s">
        <v>4</v>
      </c>
      <c r="B3" s="101"/>
      <c r="C3" s="102"/>
      <c r="D3" s="28" t="s">
        <v>5</v>
      </c>
      <c r="E3" s="109" t="s">
        <v>6</v>
      </c>
      <c r="F3" s="78" t="s">
        <v>7</v>
      </c>
      <c r="G3" s="78"/>
      <c r="H3" s="78"/>
      <c r="I3" s="78"/>
      <c r="J3" s="78"/>
      <c r="K3" s="78"/>
      <c r="L3" s="93"/>
      <c r="M3" s="96" t="s">
        <v>8</v>
      </c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29"/>
      <c r="AM3" s="78"/>
      <c r="AN3" s="72"/>
    </row>
    <row r="4" spans="1:45" ht="18.399999999999999" customHeight="1" x14ac:dyDescent="0.15">
      <c r="A4" s="103"/>
      <c r="B4" s="104"/>
      <c r="C4" s="105"/>
      <c r="D4" s="30" t="s">
        <v>9</v>
      </c>
      <c r="E4" s="110"/>
      <c r="F4" s="79"/>
      <c r="G4" s="79"/>
      <c r="H4" s="79"/>
      <c r="I4" s="79"/>
      <c r="J4" s="79"/>
      <c r="K4" s="79"/>
      <c r="L4" s="94"/>
      <c r="M4" s="97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31"/>
      <c r="AM4" s="79"/>
      <c r="AN4" s="73"/>
    </row>
    <row r="5" spans="1:45" ht="18.399999999999999" customHeight="1" x14ac:dyDescent="0.15">
      <c r="A5" s="103"/>
      <c r="B5" s="104"/>
      <c r="C5" s="105"/>
      <c r="D5" s="30" t="s">
        <v>10</v>
      </c>
      <c r="E5" s="110"/>
      <c r="F5" s="79"/>
      <c r="G5" s="79"/>
      <c r="H5" s="79"/>
      <c r="I5" s="79"/>
      <c r="J5" s="79"/>
      <c r="K5" s="79"/>
      <c r="L5" s="94"/>
      <c r="M5" s="97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31"/>
      <c r="AM5" s="79"/>
      <c r="AN5" s="73"/>
    </row>
    <row r="6" spans="1:45" ht="18.399999999999999" customHeight="1" x14ac:dyDescent="0.15">
      <c r="A6" s="106"/>
      <c r="B6" s="107"/>
      <c r="C6" s="108"/>
      <c r="D6" s="32" t="s">
        <v>11</v>
      </c>
      <c r="E6" s="111"/>
      <c r="F6" s="80"/>
      <c r="G6" s="80"/>
      <c r="H6" s="80"/>
      <c r="I6" s="80"/>
      <c r="J6" s="80"/>
      <c r="K6" s="80"/>
      <c r="L6" s="95"/>
      <c r="M6" s="98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33"/>
      <c r="AM6" s="80"/>
      <c r="AN6" s="74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39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12</v>
      </c>
      <c r="B8" s="45" t="s">
        <v>13</v>
      </c>
      <c r="C8" s="46" t="s">
        <v>14</v>
      </c>
      <c r="D8" s="47"/>
      <c r="E8" s="38">
        <f t="shared" ref="E8:E33" si="0">AN39</f>
        <v>0</v>
      </c>
      <c r="F8" s="39">
        <f t="shared" ref="F8:F33" si="1">AN70</f>
        <v>1</v>
      </c>
      <c r="G8" s="39"/>
      <c r="H8" s="39"/>
      <c r="I8" s="39"/>
      <c r="J8" s="39"/>
      <c r="K8" s="39"/>
      <c r="L8" s="48"/>
      <c r="M8" s="41">
        <f t="shared" ref="M8:M33" si="2">SUM(E8:L8)</f>
        <v>1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39"/>
      <c r="AH8" s="39"/>
      <c r="AI8" s="39"/>
      <c r="AJ8" s="39"/>
      <c r="AK8" s="39"/>
      <c r="AL8" s="39"/>
      <c r="AM8" s="39"/>
      <c r="AN8" s="50"/>
      <c r="AO8" s="7" t="str">
        <f>_xlfn.TEXTJOIN(" ",,B8:C8)</f>
        <v>避難口誘導灯天吊・両面型 FL20W×1</v>
      </c>
    </row>
    <row r="9" spans="1:45" ht="18.600000000000001" customHeight="1" x14ac:dyDescent="0.15">
      <c r="A9" s="44" t="s">
        <v>15</v>
      </c>
      <c r="B9" s="45" t="s">
        <v>16</v>
      </c>
      <c r="C9" s="46" t="s">
        <v>17</v>
      </c>
      <c r="D9" s="47"/>
      <c r="E9" s="38">
        <f t="shared" si="0"/>
        <v>1</v>
      </c>
      <c r="F9" s="39">
        <f t="shared" si="1"/>
        <v>0</v>
      </c>
      <c r="G9" s="39"/>
      <c r="H9" s="39"/>
      <c r="I9" s="39"/>
      <c r="J9" s="39"/>
      <c r="K9" s="39"/>
      <c r="L9" s="40"/>
      <c r="M9" s="41">
        <f t="shared" si="2"/>
        <v>1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39"/>
      <c r="AH9" s="39"/>
      <c r="AI9" s="39"/>
      <c r="AJ9" s="39"/>
      <c r="AK9" s="39"/>
      <c r="AL9" s="39"/>
      <c r="AM9" s="39"/>
      <c r="AN9" s="50"/>
      <c r="AO9" s="7" t="str">
        <f t="shared" ref="AO9:AO32" si="3">_xlfn.TEXTJOIN(" ",,B9:C9)</f>
        <v>避難口誘導灯天吊・片面型 FL20W×2</v>
      </c>
    </row>
    <row r="10" spans="1:45" ht="18.600000000000001" customHeight="1" x14ac:dyDescent="0.15">
      <c r="A10" s="44" t="s">
        <v>18</v>
      </c>
      <c r="B10" s="45" t="s">
        <v>19</v>
      </c>
      <c r="C10" s="46" t="s">
        <v>17</v>
      </c>
      <c r="D10" s="47"/>
      <c r="E10" s="38">
        <f t="shared" si="0"/>
        <v>1</v>
      </c>
      <c r="F10" s="39">
        <f t="shared" si="1"/>
        <v>0</v>
      </c>
      <c r="G10" s="39"/>
      <c r="H10" s="39"/>
      <c r="I10" s="39"/>
      <c r="J10" s="39"/>
      <c r="K10" s="39"/>
      <c r="L10" s="40"/>
      <c r="M10" s="41">
        <f t="shared" si="2"/>
        <v>1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39"/>
      <c r="AH10" s="39"/>
      <c r="AI10" s="39"/>
      <c r="AJ10" s="39"/>
      <c r="AK10" s="39"/>
      <c r="AL10" s="39"/>
      <c r="AM10" s="39"/>
      <c r="AN10" s="50"/>
      <c r="AO10" s="7" t="str">
        <f t="shared" si="3"/>
        <v>避難口誘導灯天吊片面型 FL20W×2</v>
      </c>
    </row>
    <row r="11" spans="1:45" ht="18.600000000000001" customHeight="1" x14ac:dyDescent="0.15">
      <c r="A11" s="44" t="s">
        <v>20</v>
      </c>
      <c r="B11" s="45" t="s">
        <v>21</v>
      </c>
      <c r="C11" s="46" t="s">
        <v>22</v>
      </c>
      <c r="D11" s="47"/>
      <c r="E11" s="38">
        <f t="shared" si="0"/>
        <v>0</v>
      </c>
      <c r="F11" s="39">
        <f t="shared" si="1"/>
        <v>1</v>
      </c>
      <c r="G11" s="39"/>
      <c r="H11" s="39"/>
      <c r="I11" s="39"/>
      <c r="J11" s="39"/>
      <c r="K11" s="39"/>
      <c r="L11" s="40"/>
      <c r="M11" s="41">
        <f t="shared" si="2"/>
        <v>1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39"/>
      <c r="AH11" s="39"/>
      <c r="AI11" s="39"/>
      <c r="AJ11" s="39"/>
      <c r="AK11" s="39"/>
      <c r="AL11" s="39"/>
      <c r="AM11" s="39"/>
      <c r="AN11" s="50"/>
      <c r="AO11" s="7" t="str">
        <f t="shared" si="3"/>
        <v>避難口誘導灯壁付片面型 FL10W×1</v>
      </c>
    </row>
    <row r="12" spans="1:45" ht="18.600000000000001" customHeight="1" x14ac:dyDescent="0.15">
      <c r="A12" s="44" t="s">
        <v>23</v>
      </c>
      <c r="B12" s="45" t="s">
        <v>24</v>
      </c>
      <c r="C12" s="46" t="s">
        <v>22</v>
      </c>
      <c r="D12" s="47"/>
      <c r="E12" s="38">
        <f t="shared" si="0"/>
        <v>1</v>
      </c>
      <c r="F12" s="39">
        <f t="shared" si="1"/>
        <v>0</v>
      </c>
      <c r="G12" s="39"/>
      <c r="H12" s="39"/>
      <c r="I12" s="39"/>
      <c r="J12" s="39"/>
      <c r="K12" s="39"/>
      <c r="L12" s="40"/>
      <c r="M12" s="41">
        <f t="shared" si="2"/>
        <v>1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39"/>
      <c r="AH12" s="39"/>
      <c r="AI12" s="39"/>
      <c r="AJ12" s="39"/>
      <c r="AK12" s="39"/>
      <c r="AL12" s="39"/>
      <c r="AM12" s="39"/>
      <c r="AN12" s="50"/>
      <c r="AO12" s="7" t="str">
        <f t="shared" si="3"/>
        <v>廊下通路誘導灯天吊両面型 FL10W×1</v>
      </c>
      <c r="AS12" s="51"/>
    </row>
    <row r="13" spans="1:45" ht="18.600000000000001" customHeight="1" x14ac:dyDescent="0.15">
      <c r="A13" s="44" t="s">
        <v>25</v>
      </c>
      <c r="B13" s="45" t="s">
        <v>26</v>
      </c>
      <c r="C13" s="46" t="s">
        <v>27</v>
      </c>
      <c r="D13" s="47"/>
      <c r="E13" s="38">
        <f t="shared" si="0"/>
        <v>2</v>
      </c>
      <c r="F13" s="39">
        <f t="shared" si="1"/>
        <v>0</v>
      </c>
      <c r="G13" s="39"/>
      <c r="H13" s="39"/>
      <c r="I13" s="39"/>
      <c r="J13" s="39"/>
      <c r="K13" s="39"/>
      <c r="L13" s="40"/>
      <c r="M13" s="41">
        <f t="shared" si="2"/>
        <v>2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39">
        <f t="shared" ref="AG13:AG29" si="4">SUMIFS($M$8:$M$33,$B$8:$B$33,P13,$C$8:$C$33,Q13)</f>
        <v>0</v>
      </c>
      <c r="AH13" s="39"/>
      <c r="AI13" s="39"/>
      <c r="AJ13" s="39"/>
      <c r="AK13" s="39"/>
      <c r="AL13" s="39"/>
      <c r="AM13" s="39"/>
      <c r="AN13" s="50"/>
      <c r="AO13" s="7" t="str">
        <f t="shared" si="3"/>
        <v>廊下通路誘導灯壁壁埋込型 FL20ｗ×1</v>
      </c>
      <c r="AS13" s="51"/>
    </row>
    <row r="14" spans="1:45" ht="18.600000000000001" customHeight="1" x14ac:dyDescent="0.15">
      <c r="A14" s="44" t="s">
        <v>28</v>
      </c>
      <c r="B14" s="45" t="s">
        <v>29</v>
      </c>
      <c r="C14" s="46" t="s">
        <v>17</v>
      </c>
      <c r="D14" s="47"/>
      <c r="E14" s="38">
        <f t="shared" si="0"/>
        <v>0</v>
      </c>
      <c r="F14" s="39">
        <f t="shared" si="1"/>
        <v>2</v>
      </c>
      <c r="G14" s="39"/>
      <c r="H14" s="39"/>
      <c r="I14" s="39"/>
      <c r="J14" s="39"/>
      <c r="K14" s="39"/>
      <c r="L14" s="40"/>
      <c r="M14" s="41">
        <f t="shared" si="2"/>
        <v>2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39">
        <f t="shared" si="4"/>
        <v>0</v>
      </c>
      <c r="AH14" s="39"/>
      <c r="AI14" s="39"/>
      <c r="AJ14" s="39"/>
      <c r="AK14" s="39"/>
      <c r="AL14" s="39"/>
      <c r="AM14" s="39"/>
      <c r="AN14" s="50"/>
      <c r="AO14" s="7" t="str">
        <f t="shared" si="3"/>
        <v>階段通路誘導灯 FL20W×2</v>
      </c>
    </row>
    <row r="15" spans="1:45" ht="18.600000000000001" customHeight="1" x14ac:dyDescent="0.15">
      <c r="A15" s="44" t="s">
        <v>30</v>
      </c>
      <c r="B15" s="45" t="s">
        <v>31</v>
      </c>
      <c r="C15" s="46" t="s">
        <v>32</v>
      </c>
      <c r="D15" s="47"/>
      <c r="E15" s="38">
        <f t="shared" si="0"/>
        <v>3</v>
      </c>
      <c r="F15" s="39">
        <f t="shared" si="1"/>
        <v>0</v>
      </c>
      <c r="G15" s="39"/>
      <c r="H15" s="39"/>
      <c r="I15" s="39"/>
      <c r="J15" s="39"/>
      <c r="K15" s="39"/>
      <c r="L15" s="40"/>
      <c r="M15" s="41">
        <f t="shared" si="2"/>
        <v>3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39">
        <f t="shared" si="4"/>
        <v>0</v>
      </c>
      <c r="AH15" s="39"/>
      <c r="AI15" s="39"/>
      <c r="AJ15" s="39"/>
      <c r="AK15" s="39"/>
      <c r="AL15" s="39"/>
      <c r="AM15" s="39"/>
      <c r="AN15" s="50"/>
      <c r="AO15" s="7" t="str">
        <f t="shared" si="3"/>
        <v>埋込型 FL40W×2×2連結</v>
      </c>
    </row>
    <row r="16" spans="1:45" ht="18.600000000000001" customHeight="1" x14ac:dyDescent="0.15">
      <c r="A16" s="44" t="s">
        <v>33</v>
      </c>
      <c r="B16" s="45" t="s">
        <v>31</v>
      </c>
      <c r="C16" s="46" t="s">
        <v>34</v>
      </c>
      <c r="D16" s="47"/>
      <c r="E16" s="38">
        <f t="shared" si="0"/>
        <v>27</v>
      </c>
      <c r="F16" s="39">
        <f t="shared" si="1"/>
        <v>12</v>
      </c>
      <c r="G16" s="39"/>
      <c r="H16" s="39"/>
      <c r="I16" s="39"/>
      <c r="J16" s="39"/>
      <c r="K16" s="39"/>
      <c r="L16" s="40"/>
      <c r="M16" s="41">
        <f t="shared" si="2"/>
        <v>39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39">
        <f t="shared" si="4"/>
        <v>0</v>
      </c>
      <c r="AH16" s="39"/>
      <c r="AI16" s="39"/>
      <c r="AJ16" s="39"/>
      <c r="AK16" s="39"/>
      <c r="AL16" s="39"/>
      <c r="AM16" s="39"/>
      <c r="AN16" s="50"/>
      <c r="AO16" s="7" t="str">
        <f t="shared" si="3"/>
        <v>埋込型 FL40W×2</v>
      </c>
    </row>
    <row r="17" spans="1:45" ht="18.600000000000001" customHeight="1" x14ac:dyDescent="0.15">
      <c r="A17" s="44" t="s">
        <v>35</v>
      </c>
      <c r="B17" s="45" t="s">
        <v>31</v>
      </c>
      <c r="C17" s="46" t="s">
        <v>17</v>
      </c>
      <c r="D17" s="47"/>
      <c r="E17" s="38">
        <f t="shared" si="0"/>
        <v>13</v>
      </c>
      <c r="F17" s="39">
        <f t="shared" si="1"/>
        <v>3</v>
      </c>
      <c r="G17" s="39"/>
      <c r="H17" s="39"/>
      <c r="I17" s="39"/>
      <c r="J17" s="39"/>
      <c r="K17" s="39"/>
      <c r="L17" s="40"/>
      <c r="M17" s="41">
        <f t="shared" si="2"/>
        <v>16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39">
        <f t="shared" si="4"/>
        <v>0</v>
      </c>
      <c r="AH17" s="39"/>
      <c r="AI17" s="39"/>
      <c r="AJ17" s="39"/>
      <c r="AK17" s="39"/>
      <c r="AL17" s="39"/>
      <c r="AM17" s="39"/>
      <c r="AN17" s="50"/>
      <c r="AO17" s="7" t="str">
        <f t="shared" si="3"/>
        <v>埋込型 FL20W×2</v>
      </c>
    </row>
    <row r="18" spans="1:45" ht="18.600000000000001" customHeight="1" x14ac:dyDescent="0.15">
      <c r="A18" s="44" t="s">
        <v>36</v>
      </c>
      <c r="B18" s="45" t="s">
        <v>31</v>
      </c>
      <c r="C18" s="46" t="s">
        <v>37</v>
      </c>
      <c r="D18" s="47"/>
      <c r="E18" s="38">
        <f t="shared" si="0"/>
        <v>1</v>
      </c>
      <c r="F18" s="39">
        <f t="shared" si="1"/>
        <v>15</v>
      </c>
      <c r="G18" s="39"/>
      <c r="H18" s="39"/>
      <c r="I18" s="39"/>
      <c r="J18" s="39"/>
      <c r="K18" s="39"/>
      <c r="L18" s="40"/>
      <c r="M18" s="41">
        <f t="shared" si="2"/>
        <v>16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39">
        <f t="shared" si="4"/>
        <v>0</v>
      </c>
      <c r="AH18" s="39"/>
      <c r="AI18" s="39"/>
      <c r="AJ18" s="39"/>
      <c r="AK18" s="39"/>
      <c r="AL18" s="39"/>
      <c r="AM18" s="39"/>
      <c r="AN18" s="50"/>
      <c r="AO18" s="7" t="str">
        <f t="shared" si="3"/>
        <v>埋込型 FL40W×1</v>
      </c>
    </row>
    <row r="19" spans="1:45" ht="18.600000000000001" customHeight="1" x14ac:dyDescent="0.15">
      <c r="A19" s="44" t="s">
        <v>38</v>
      </c>
      <c r="B19" s="45" t="s">
        <v>39</v>
      </c>
      <c r="C19" s="46" t="s">
        <v>34</v>
      </c>
      <c r="D19" s="47"/>
      <c r="E19" s="38">
        <f t="shared" si="0"/>
        <v>4</v>
      </c>
      <c r="F19" s="39">
        <f t="shared" si="1"/>
        <v>0</v>
      </c>
      <c r="G19" s="39"/>
      <c r="H19" s="39"/>
      <c r="I19" s="39"/>
      <c r="J19" s="39"/>
      <c r="K19" s="39"/>
      <c r="L19" s="40"/>
      <c r="M19" s="41">
        <f t="shared" si="2"/>
        <v>4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39">
        <f t="shared" si="4"/>
        <v>0</v>
      </c>
      <c r="AH19" s="39"/>
      <c r="AI19" s="39"/>
      <c r="AJ19" s="39"/>
      <c r="AK19" s="39"/>
      <c r="AL19" s="39"/>
      <c r="AM19" s="39"/>
      <c r="AN19" s="50"/>
      <c r="AO19" s="7" t="str">
        <f t="shared" si="3"/>
        <v>直付型 FL40W×2</v>
      </c>
    </row>
    <row r="20" spans="1:45" ht="18.600000000000001" customHeight="1" x14ac:dyDescent="0.15">
      <c r="A20" s="44" t="s">
        <v>40</v>
      </c>
      <c r="B20" s="45" t="s">
        <v>41</v>
      </c>
      <c r="C20" s="46" t="s">
        <v>37</v>
      </c>
      <c r="D20" s="47"/>
      <c r="E20" s="38">
        <f t="shared" si="0"/>
        <v>8</v>
      </c>
      <c r="F20" s="39">
        <f t="shared" si="1"/>
        <v>1</v>
      </c>
      <c r="G20" s="39"/>
      <c r="H20" s="39"/>
      <c r="I20" s="39"/>
      <c r="J20" s="39"/>
      <c r="K20" s="39"/>
      <c r="L20" s="40"/>
      <c r="M20" s="41">
        <f t="shared" si="2"/>
        <v>9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39">
        <f t="shared" si="4"/>
        <v>0</v>
      </c>
      <c r="AH20" s="39"/>
      <c r="AI20" s="39"/>
      <c r="AJ20" s="39"/>
      <c r="AK20" s="39"/>
      <c r="AL20" s="39"/>
      <c r="AM20" s="39"/>
      <c r="AN20" s="50"/>
      <c r="AO20" s="7" t="str">
        <f t="shared" si="3"/>
        <v>直付型 FL40W×1</v>
      </c>
    </row>
    <row r="21" spans="1:45" ht="18.600000000000001" customHeight="1" x14ac:dyDescent="0.15">
      <c r="A21" s="44" t="s">
        <v>42</v>
      </c>
      <c r="B21" s="45" t="s">
        <v>43</v>
      </c>
      <c r="C21" s="46" t="s">
        <v>34</v>
      </c>
      <c r="D21" s="47"/>
      <c r="E21" s="38">
        <f t="shared" si="0"/>
        <v>0</v>
      </c>
      <c r="F21" s="39">
        <f t="shared" si="1"/>
        <v>6</v>
      </c>
      <c r="G21" s="39"/>
      <c r="H21" s="39"/>
      <c r="I21" s="39"/>
      <c r="J21" s="39"/>
      <c r="K21" s="39"/>
      <c r="L21" s="40"/>
      <c r="M21" s="41">
        <f t="shared" si="2"/>
        <v>6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39">
        <f t="shared" si="4"/>
        <v>0</v>
      </c>
      <c r="AH21" s="39"/>
      <c r="AI21" s="39"/>
      <c r="AJ21" s="39"/>
      <c r="AK21" s="39"/>
      <c r="AL21" s="39"/>
      <c r="AM21" s="39"/>
      <c r="AN21" s="50"/>
      <c r="AO21" s="7" t="str">
        <f t="shared" si="3"/>
        <v>直付型 FL40W×2</v>
      </c>
    </row>
    <row r="22" spans="1:45" ht="18.600000000000001" customHeight="1" x14ac:dyDescent="0.15">
      <c r="A22" s="44" t="s">
        <v>44</v>
      </c>
      <c r="B22" s="45" t="s">
        <v>43</v>
      </c>
      <c r="C22" s="46" t="s">
        <v>45</v>
      </c>
      <c r="D22" s="47"/>
      <c r="E22" s="38">
        <f t="shared" si="0"/>
        <v>1</v>
      </c>
      <c r="F22" s="39">
        <f t="shared" si="1"/>
        <v>0</v>
      </c>
      <c r="G22" s="39"/>
      <c r="H22" s="39"/>
      <c r="I22" s="39"/>
      <c r="J22" s="39"/>
      <c r="K22" s="39"/>
      <c r="L22" s="40"/>
      <c r="M22" s="41">
        <f t="shared" si="2"/>
        <v>1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39">
        <f t="shared" si="4"/>
        <v>0</v>
      </c>
      <c r="AH22" s="39"/>
      <c r="AI22" s="39"/>
      <c r="AJ22" s="39"/>
      <c r="AK22" s="39"/>
      <c r="AL22" s="39"/>
      <c r="AM22" s="39"/>
      <c r="AN22" s="50"/>
      <c r="AO22" s="7" t="str">
        <f t="shared" si="3"/>
        <v>直付型 FLC３０W×1</v>
      </c>
    </row>
    <row r="23" spans="1:45" ht="18.600000000000001" customHeight="1" x14ac:dyDescent="0.15">
      <c r="A23" s="44" t="s">
        <v>46</v>
      </c>
      <c r="B23" s="45" t="s">
        <v>47</v>
      </c>
      <c r="C23" s="46" t="s">
        <v>48</v>
      </c>
      <c r="D23" s="47"/>
      <c r="E23" s="38">
        <f t="shared" si="0"/>
        <v>1</v>
      </c>
      <c r="F23" s="39">
        <f t="shared" si="1"/>
        <v>0</v>
      </c>
      <c r="G23" s="39"/>
      <c r="H23" s="39"/>
      <c r="I23" s="39"/>
      <c r="J23" s="39"/>
      <c r="K23" s="39"/>
      <c r="L23" s="40"/>
      <c r="M23" s="41">
        <f t="shared" si="2"/>
        <v>1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9">
        <f t="shared" si="4"/>
        <v>0</v>
      </c>
      <c r="AH23" s="39"/>
      <c r="AI23" s="39"/>
      <c r="AJ23" s="39"/>
      <c r="AK23" s="39"/>
      <c r="AL23" s="39"/>
      <c r="AM23" s="39"/>
      <c r="AN23" s="50"/>
      <c r="AO23" s="7" t="str">
        <f t="shared" si="3"/>
        <v>コード吊下型 FLC32W＋３０W</v>
      </c>
    </row>
    <row r="24" spans="1:45" ht="18.600000000000001" customHeight="1" x14ac:dyDescent="0.15">
      <c r="A24" s="44" t="s">
        <v>49</v>
      </c>
      <c r="B24" s="45" t="s">
        <v>50</v>
      </c>
      <c r="C24" s="46" t="s">
        <v>14</v>
      </c>
      <c r="D24" s="52"/>
      <c r="E24" s="38">
        <f t="shared" si="0"/>
        <v>1</v>
      </c>
      <c r="F24" s="39">
        <f t="shared" si="1"/>
        <v>0</v>
      </c>
      <c r="G24" s="39"/>
      <c r="H24" s="39"/>
      <c r="I24" s="39"/>
      <c r="J24" s="39"/>
      <c r="K24" s="39"/>
      <c r="L24" s="53"/>
      <c r="M24" s="41">
        <f t="shared" si="2"/>
        <v>1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39">
        <f t="shared" si="4"/>
        <v>0</v>
      </c>
      <c r="AH24" s="54"/>
      <c r="AI24" s="54"/>
      <c r="AJ24" s="54"/>
      <c r="AK24" s="54"/>
      <c r="AL24" s="54"/>
      <c r="AM24" s="54"/>
      <c r="AN24" s="50"/>
      <c r="AO24" s="7" t="str">
        <f t="shared" si="3"/>
        <v>壁付型 FL20W×1</v>
      </c>
    </row>
    <row r="25" spans="1:45" ht="18.600000000000001" customHeight="1" x14ac:dyDescent="0.15">
      <c r="A25" s="44" t="s">
        <v>51</v>
      </c>
      <c r="B25" s="45" t="s">
        <v>52</v>
      </c>
      <c r="C25" s="46" t="s">
        <v>14</v>
      </c>
      <c r="D25" s="52"/>
      <c r="E25" s="38">
        <f t="shared" si="0"/>
        <v>1</v>
      </c>
      <c r="F25" s="39">
        <f t="shared" si="1"/>
        <v>0</v>
      </c>
      <c r="G25" s="39"/>
      <c r="H25" s="39"/>
      <c r="I25" s="39"/>
      <c r="J25" s="39"/>
      <c r="K25" s="39"/>
      <c r="L25" s="53"/>
      <c r="M25" s="41">
        <f t="shared" si="2"/>
        <v>1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39">
        <f t="shared" si="4"/>
        <v>0</v>
      </c>
      <c r="AH25" s="54"/>
      <c r="AI25" s="54"/>
      <c r="AJ25" s="54"/>
      <c r="AK25" s="54"/>
      <c r="AL25" s="54"/>
      <c r="AM25" s="54"/>
      <c r="AN25" s="50"/>
      <c r="AO25" s="7" t="str">
        <f t="shared" si="3"/>
        <v>棚付型 FL20W×1</v>
      </c>
      <c r="AS25" s="51"/>
    </row>
    <row r="26" spans="1:45" ht="18.600000000000001" customHeight="1" x14ac:dyDescent="0.15">
      <c r="A26" s="44" t="s">
        <v>53</v>
      </c>
      <c r="B26" s="45" t="s">
        <v>50</v>
      </c>
      <c r="C26" s="46" t="s">
        <v>22</v>
      </c>
      <c r="D26" s="56"/>
      <c r="E26" s="38">
        <f t="shared" si="0"/>
        <v>1</v>
      </c>
      <c r="F26" s="39">
        <f t="shared" si="1"/>
        <v>0</v>
      </c>
      <c r="G26" s="39"/>
      <c r="H26" s="39"/>
      <c r="I26" s="39"/>
      <c r="J26" s="39"/>
      <c r="K26" s="39"/>
      <c r="L26" s="53"/>
      <c r="M26" s="41">
        <f t="shared" si="2"/>
        <v>1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39">
        <f t="shared" si="4"/>
        <v>0</v>
      </c>
      <c r="AH26" s="54"/>
      <c r="AI26" s="54"/>
      <c r="AJ26" s="54"/>
      <c r="AK26" s="54"/>
      <c r="AL26" s="54"/>
      <c r="AM26" s="54"/>
      <c r="AN26" s="50"/>
      <c r="AO26" s="7" t="str">
        <f t="shared" si="3"/>
        <v>壁付型 FL10W×1</v>
      </c>
    </row>
    <row r="27" spans="1:45" ht="18.600000000000001" customHeight="1" x14ac:dyDescent="0.15">
      <c r="A27" s="44" t="s">
        <v>54</v>
      </c>
      <c r="B27" s="45" t="s">
        <v>55</v>
      </c>
      <c r="C27" s="46" t="s">
        <v>56</v>
      </c>
      <c r="D27" s="47"/>
      <c r="E27" s="38">
        <f t="shared" si="0"/>
        <v>0</v>
      </c>
      <c r="F27" s="39">
        <f t="shared" si="1"/>
        <v>5</v>
      </c>
      <c r="G27" s="39"/>
      <c r="H27" s="39"/>
      <c r="I27" s="39"/>
      <c r="J27" s="39"/>
      <c r="K27" s="39"/>
      <c r="L27" s="53"/>
      <c r="M27" s="41">
        <f t="shared" si="2"/>
        <v>5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39">
        <f t="shared" si="4"/>
        <v>0</v>
      </c>
      <c r="AH27" s="54"/>
      <c r="AI27" s="54"/>
      <c r="AJ27" s="54"/>
      <c r="AK27" s="54"/>
      <c r="AL27" s="54"/>
      <c r="AM27" s="54"/>
      <c r="AN27" s="50"/>
      <c r="AO27" s="7" t="str">
        <f t="shared" si="3"/>
        <v>壁付型白熱灯 ハイビーム電球１００W</v>
      </c>
    </row>
    <row r="28" spans="1:45" ht="18.600000000000001" customHeight="1" x14ac:dyDescent="0.15">
      <c r="A28" s="44" t="s">
        <v>57</v>
      </c>
      <c r="B28" s="45" t="s">
        <v>58</v>
      </c>
      <c r="C28" s="46" t="s">
        <v>59</v>
      </c>
      <c r="D28" s="56"/>
      <c r="E28" s="38">
        <f t="shared" si="0"/>
        <v>2</v>
      </c>
      <c r="F28" s="39">
        <f t="shared" si="1"/>
        <v>0</v>
      </c>
      <c r="G28" s="39"/>
      <c r="H28" s="39"/>
      <c r="I28" s="39"/>
      <c r="J28" s="39"/>
      <c r="K28" s="39"/>
      <c r="L28" s="53"/>
      <c r="M28" s="41">
        <f t="shared" si="2"/>
        <v>2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39">
        <f t="shared" si="4"/>
        <v>0</v>
      </c>
      <c r="AH28" s="54"/>
      <c r="AI28" s="54"/>
      <c r="AJ28" s="54"/>
      <c r="AK28" s="54"/>
      <c r="AL28" s="54"/>
      <c r="AM28" s="54"/>
      <c r="AN28" s="50"/>
      <c r="AO28" s="7" t="str">
        <f t="shared" si="3"/>
        <v>水銀灯 HF200W防水型</v>
      </c>
    </row>
    <row r="29" spans="1:45" ht="18.600000000000001" customHeight="1" x14ac:dyDescent="0.15">
      <c r="A29" s="44" t="s">
        <v>60</v>
      </c>
      <c r="B29" s="45" t="s">
        <v>50</v>
      </c>
      <c r="C29" s="46" t="s">
        <v>37</v>
      </c>
      <c r="D29" s="56"/>
      <c r="E29" s="38">
        <f t="shared" si="0"/>
        <v>3</v>
      </c>
      <c r="F29" s="39">
        <f t="shared" si="1"/>
        <v>0</v>
      </c>
      <c r="G29" s="39"/>
      <c r="H29" s="39"/>
      <c r="I29" s="39"/>
      <c r="J29" s="39"/>
      <c r="K29" s="39"/>
      <c r="L29" s="53"/>
      <c r="M29" s="41">
        <f t="shared" si="2"/>
        <v>3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39">
        <f t="shared" si="4"/>
        <v>0</v>
      </c>
      <c r="AH29" s="54"/>
      <c r="AI29" s="54"/>
      <c r="AJ29" s="54"/>
      <c r="AK29" s="54"/>
      <c r="AL29" s="54"/>
      <c r="AM29" s="54"/>
      <c r="AN29" s="50"/>
      <c r="AO29" s="7" t="str">
        <f t="shared" si="3"/>
        <v>壁付型 FL40W×1</v>
      </c>
      <c r="AR29" s="51"/>
    </row>
    <row r="30" spans="1:45" ht="18.600000000000001" customHeight="1" x14ac:dyDescent="0.15">
      <c r="A30" s="44"/>
      <c r="B30" s="45"/>
      <c r="C30" s="46"/>
      <c r="D30" s="56"/>
      <c r="E30" s="38">
        <f t="shared" si="0"/>
        <v>0</v>
      </c>
      <c r="F30" s="39">
        <f t="shared" si="1"/>
        <v>0</v>
      </c>
      <c r="G30" s="39"/>
      <c r="H30" s="39"/>
      <c r="I30" s="39"/>
      <c r="J30" s="39"/>
      <c r="K30" s="39"/>
      <c r="L30" s="53"/>
      <c r="M30" s="41">
        <f t="shared" si="2"/>
        <v>0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>
        <f>SUMIFS($M$8:$M$33,$B$8:$B$33,P30,$C$8:$C$33,Q30)</f>
        <v>0</v>
      </c>
      <c r="AH30" s="54"/>
      <c r="AI30" s="54"/>
      <c r="AJ30" s="54"/>
      <c r="AK30" s="54"/>
      <c r="AL30" s="54"/>
      <c r="AM30" s="54"/>
      <c r="AN30" s="50"/>
      <c r="AO30" s="7" t="str">
        <f t="shared" si="3"/>
        <v/>
      </c>
    </row>
    <row r="31" spans="1:45" ht="18.600000000000001" customHeight="1" x14ac:dyDescent="0.15">
      <c r="A31" s="44"/>
      <c r="B31" s="45"/>
      <c r="C31" s="46"/>
      <c r="D31" s="56"/>
      <c r="E31" s="38">
        <f t="shared" si="0"/>
        <v>0</v>
      </c>
      <c r="F31" s="39">
        <f t="shared" si="1"/>
        <v>0</v>
      </c>
      <c r="G31" s="39"/>
      <c r="H31" s="39"/>
      <c r="I31" s="39"/>
      <c r="J31" s="39"/>
      <c r="K31" s="39"/>
      <c r="L31" s="53"/>
      <c r="M31" s="41">
        <f t="shared" si="2"/>
        <v>0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>
        <f>SUMIFS($M$8:$M$33,$B$8:$B$33,P31,$C$8:$C$33,Q31)</f>
        <v>0</v>
      </c>
      <c r="AH31" s="54"/>
      <c r="AI31" s="54"/>
      <c r="AJ31" s="54"/>
      <c r="AK31" s="54"/>
      <c r="AL31" s="54"/>
      <c r="AM31" s="54"/>
      <c r="AN31" s="50"/>
      <c r="AO31" s="7" t="str">
        <f t="shared" si="3"/>
        <v/>
      </c>
    </row>
    <row r="32" spans="1:45" ht="18.600000000000001" customHeight="1" x14ac:dyDescent="0.15">
      <c r="A32" s="44"/>
      <c r="B32" s="45"/>
      <c r="C32" s="46"/>
      <c r="D32" s="56"/>
      <c r="E32" s="38">
        <f t="shared" si="0"/>
        <v>0</v>
      </c>
      <c r="F32" s="39">
        <f t="shared" si="1"/>
        <v>0</v>
      </c>
      <c r="G32" s="39"/>
      <c r="H32" s="39"/>
      <c r="I32" s="39"/>
      <c r="J32" s="39"/>
      <c r="K32" s="39"/>
      <c r="L32" s="53"/>
      <c r="M32" s="41">
        <f t="shared" si="2"/>
        <v>0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39">
        <f>SUMIFS($M$8:$M$33,$B$8:$B$33,P32,$C$8:$C$33,Q32)</f>
        <v>0</v>
      </c>
      <c r="AH32" s="54"/>
      <c r="AI32" s="54"/>
      <c r="AJ32" s="54"/>
      <c r="AK32" s="54"/>
      <c r="AL32" s="54"/>
      <c r="AM32" s="54"/>
      <c r="AN32" s="50"/>
      <c r="AO32" s="7" t="str">
        <f t="shared" si="3"/>
        <v/>
      </c>
    </row>
    <row r="33" spans="1:41" ht="18.600000000000001" customHeight="1" x14ac:dyDescent="0.15">
      <c r="A33" s="57"/>
      <c r="B33" s="58"/>
      <c r="C33" s="59"/>
      <c r="D33" s="60"/>
      <c r="E33" s="61">
        <f t="shared" si="0"/>
        <v>0</v>
      </c>
      <c r="F33" s="62">
        <f t="shared" si="1"/>
        <v>0</v>
      </c>
      <c r="G33" s="62"/>
      <c r="H33" s="62"/>
      <c r="I33" s="62"/>
      <c r="J33" s="62"/>
      <c r="K33" s="62"/>
      <c r="L33" s="63"/>
      <c r="M33" s="64">
        <f t="shared" si="2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>
        <f>SUMIFS($M$8:$M$33,$B$8:$B$33,P33,$C$8:$C$33,Q33)</f>
        <v>0</v>
      </c>
      <c r="AH33" s="62"/>
      <c r="AI33" s="62"/>
      <c r="AJ33" s="62"/>
      <c r="AK33" s="62"/>
      <c r="AL33" s="62"/>
      <c r="AM33" s="62"/>
      <c r="AN33" s="65"/>
      <c r="AO33" s="66">
        <f>SUM(M8:M33)</f>
        <v>117</v>
      </c>
    </row>
    <row r="34" spans="1:41" s="67" customFormat="1" ht="20.100000000000001" customHeight="1" x14ac:dyDescent="0.15">
      <c r="A34" s="81" t="s">
        <v>4</v>
      </c>
      <c r="B34" s="82"/>
      <c r="C34" s="83"/>
      <c r="D34" s="28" t="s">
        <v>5</v>
      </c>
      <c r="E34" s="90" t="s">
        <v>61</v>
      </c>
      <c r="F34" s="78" t="s">
        <v>62</v>
      </c>
      <c r="G34" s="78" t="s">
        <v>63</v>
      </c>
      <c r="H34" s="78" t="s">
        <v>64</v>
      </c>
      <c r="I34" s="78" t="s">
        <v>65</v>
      </c>
      <c r="J34" s="78" t="s">
        <v>64</v>
      </c>
      <c r="K34" s="78" t="s">
        <v>62</v>
      </c>
      <c r="L34" s="78" t="s">
        <v>66</v>
      </c>
      <c r="M34" s="78" t="s">
        <v>67</v>
      </c>
      <c r="N34" s="78" t="s">
        <v>68</v>
      </c>
      <c r="O34" s="78" t="s">
        <v>69</v>
      </c>
      <c r="P34" s="78" t="s">
        <v>70</v>
      </c>
      <c r="Q34" s="78" t="s">
        <v>63</v>
      </c>
      <c r="R34" s="78" t="s">
        <v>71</v>
      </c>
      <c r="S34" s="78" t="s">
        <v>72</v>
      </c>
      <c r="T34" s="78" t="s">
        <v>73</v>
      </c>
      <c r="U34" s="78" t="s">
        <v>74</v>
      </c>
      <c r="V34" s="78" t="s">
        <v>75</v>
      </c>
      <c r="W34" s="78" t="s">
        <v>76</v>
      </c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29"/>
      <c r="AM34" s="78"/>
      <c r="AN34" s="72" t="s">
        <v>77</v>
      </c>
    </row>
    <row r="35" spans="1:41" ht="18.600000000000001" customHeight="1" x14ac:dyDescent="0.15">
      <c r="A35" s="84"/>
      <c r="B35" s="85"/>
      <c r="C35" s="86"/>
      <c r="D35" s="30" t="s">
        <v>9</v>
      </c>
      <c r="E35" s="91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31"/>
      <c r="AM35" s="79"/>
      <c r="AN35" s="73"/>
    </row>
    <row r="36" spans="1:41" ht="18.600000000000001" customHeight="1" x14ac:dyDescent="0.15">
      <c r="A36" s="84"/>
      <c r="B36" s="85"/>
      <c r="C36" s="86"/>
      <c r="D36" s="30" t="s">
        <v>10</v>
      </c>
      <c r="E36" s="91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31"/>
      <c r="AM36" s="79"/>
      <c r="AN36" s="73"/>
    </row>
    <row r="37" spans="1:41" ht="18.600000000000001" customHeight="1" x14ac:dyDescent="0.15">
      <c r="A37" s="87"/>
      <c r="B37" s="88"/>
      <c r="C37" s="89"/>
      <c r="D37" s="32" t="s">
        <v>11</v>
      </c>
      <c r="E37" s="92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33"/>
      <c r="AM37" s="80"/>
      <c r="AN37" s="74"/>
    </row>
    <row r="38" spans="1:41" ht="18.600000000000001" customHeight="1" x14ac:dyDescent="0.15">
      <c r="A38" s="75" t="s">
        <v>78</v>
      </c>
      <c r="B38" s="76"/>
      <c r="C38" s="77"/>
      <c r="D38" s="37"/>
      <c r="E38" s="38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43"/>
    </row>
    <row r="39" spans="1:41" ht="18.600000000000001" customHeight="1" x14ac:dyDescent="0.15">
      <c r="A39" s="44" t="str">
        <f t="shared" ref="A39:C54" si="5">A8</f>
        <v>A1</v>
      </c>
      <c r="B39" s="45" t="str">
        <f t="shared" si="5"/>
        <v>避難口誘導灯天吊・両面型</v>
      </c>
      <c r="C39" s="46" t="str">
        <f t="shared" si="5"/>
        <v>FL20W×1</v>
      </c>
      <c r="D39" s="47"/>
      <c r="E39" s="38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>
        <f t="shared" ref="AN39:AN64" si="6">SUM(E39:AM39)</f>
        <v>0</v>
      </c>
    </row>
    <row r="40" spans="1:41" ht="18.600000000000001" customHeight="1" x14ac:dyDescent="0.15">
      <c r="A40" s="44" t="str">
        <f t="shared" si="5"/>
        <v>A2</v>
      </c>
      <c r="B40" s="45" t="str">
        <f t="shared" si="5"/>
        <v>避難口誘導灯天吊・片面型</v>
      </c>
      <c r="C40" s="46" t="str">
        <f t="shared" si="5"/>
        <v>FL20W×2</v>
      </c>
      <c r="D40" s="47"/>
      <c r="E40" s="38"/>
      <c r="F40" s="39"/>
      <c r="G40" s="39"/>
      <c r="H40" s="39"/>
      <c r="I40" s="39"/>
      <c r="J40" s="39"/>
      <c r="K40" s="39"/>
      <c r="L40" s="39"/>
      <c r="M40" s="39">
        <v>1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>
        <f t="shared" si="6"/>
        <v>1</v>
      </c>
    </row>
    <row r="41" spans="1:41" ht="18.600000000000001" customHeight="1" x14ac:dyDescent="0.15">
      <c r="A41" s="44" t="str">
        <f t="shared" si="5"/>
        <v>A3</v>
      </c>
      <c r="B41" s="45" t="str">
        <f t="shared" si="5"/>
        <v>避難口誘導灯天吊片面型</v>
      </c>
      <c r="C41" s="46" t="str">
        <f t="shared" si="5"/>
        <v>FL20W×2</v>
      </c>
      <c r="D41" s="47"/>
      <c r="E41" s="38"/>
      <c r="F41" s="39"/>
      <c r="G41" s="39"/>
      <c r="H41" s="39"/>
      <c r="I41" s="39"/>
      <c r="J41" s="39"/>
      <c r="K41" s="39"/>
      <c r="L41" s="39"/>
      <c r="M41" s="39">
        <v>1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>
        <f t="shared" si="6"/>
        <v>1</v>
      </c>
    </row>
    <row r="42" spans="1:41" ht="18.600000000000001" customHeight="1" x14ac:dyDescent="0.15">
      <c r="A42" s="44" t="str">
        <f t="shared" si="5"/>
        <v>A4</v>
      </c>
      <c r="B42" s="45" t="str">
        <f t="shared" si="5"/>
        <v>避難口誘導灯壁付片面型</v>
      </c>
      <c r="C42" s="46" t="str">
        <f t="shared" si="5"/>
        <v>FL10W×1</v>
      </c>
      <c r="D42" s="47"/>
      <c r="E42" s="38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50">
        <f t="shared" si="6"/>
        <v>0</v>
      </c>
    </row>
    <row r="43" spans="1:41" ht="18.600000000000001" customHeight="1" x14ac:dyDescent="0.15">
      <c r="A43" s="44" t="str">
        <f t="shared" si="5"/>
        <v>B</v>
      </c>
      <c r="B43" s="45" t="str">
        <f t="shared" si="5"/>
        <v>廊下通路誘導灯天吊両面型</v>
      </c>
      <c r="C43" s="46" t="str">
        <f t="shared" si="5"/>
        <v>FL10W×1</v>
      </c>
      <c r="D43" s="47"/>
      <c r="E43" s="38"/>
      <c r="F43" s="39"/>
      <c r="G43" s="39"/>
      <c r="H43" s="39"/>
      <c r="I43" s="39"/>
      <c r="J43" s="39"/>
      <c r="K43" s="39"/>
      <c r="L43" s="39"/>
      <c r="M43" s="39">
        <v>1</v>
      </c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50">
        <f t="shared" si="6"/>
        <v>1</v>
      </c>
    </row>
    <row r="44" spans="1:41" ht="18.600000000000001" customHeight="1" x14ac:dyDescent="0.15">
      <c r="A44" s="44" t="str">
        <f t="shared" si="5"/>
        <v>C</v>
      </c>
      <c r="B44" s="45" t="str">
        <f t="shared" si="5"/>
        <v>廊下通路誘導灯壁壁埋込型</v>
      </c>
      <c r="C44" s="46" t="str">
        <f t="shared" si="5"/>
        <v>FL20ｗ×1</v>
      </c>
      <c r="D44" s="47"/>
      <c r="E44" s="38"/>
      <c r="F44" s="39"/>
      <c r="G44" s="39"/>
      <c r="H44" s="39"/>
      <c r="I44" s="39"/>
      <c r="J44" s="39"/>
      <c r="K44" s="39"/>
      <c r="L44" s="39"/>
      <c r="M44" s="39">
        <v>2</v>
      </c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50">
        <f t="shared" si="6"/>
        <v>2</v>
      </c>
    </row>
    <row r="45" spans="1:41" ht="18.600000000000001" customHeight="1" x14ac:dyDescent="0.15">
      <c r="A45" s="44" t="str">
        <f t="shared" si="5"/>
        <v>D</v>
      </c>
      <c r="B45" s="45" t="str">
        <f t="shared" si="5"/>
        <v>階段通路誘導灯</v>
      </c>
      <c r="C45" s="46" t="str">
        <f t="shared" si="5"/>
        <v>FL20W×2</v>
      </c>
      <c r="D45" s="47"/>
      <c r="E45" s="38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50">
        <f t="shared" si="6"/>
        <v>0</v>
      </c>
    </row>
    <row r="46" spans="1:41" ht="18.600000000000001" customHeight="1" x14ac:dyDescent="0.15">
      <c r="A46" s="44" t="str">
        <f t="shared" si="5"/>
        <v>E1</v>
      </c>
      <c r="B46" s="45" t="str">
        <f t="shared" si="5"/>
        <v>埋込型</v>
      </c>
      <c r="C46" s="46" t="str">
        <f t="shared" si="5"/>
        <v>FL40W×2×2連結</v>
      </c>
      <c r="D46" s="47"/>
      <c r="E46" s="38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>
        <v>3</v>
      </c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50">
        <f t="shared" si="6"/>
        <v>3</v>
      </c>
    </row>
    <row r="47" spans="1:41" ht="18.600000000000001" customHeight="1" x14ac:dyDescent="0.15">
      <c r="A47" s="44" t="str">
        <f t="shared" si="5"/>
        <v>E2</v>
      </c>
      <c r="B47" s="45" t="str">
        <f t="shared" si="5"/>
        <v>埋込型</v>
      </c>
      <c r="C47" s="46" t="str">
        <f t="shared" si="5"/>
        <v>FL40W×2</v>
      </c>
      <c r="D47" s="47"/>
      <c r="E47" s="38"/>
      <c r="F47" s="39"/>
      <c r="G47" s="39"/>
      <c r="H47" s="39"/>
      <c r="I47" s="39"/>
      <c r="J47" s="39"/>
      <c r="K47" s="39"/>
      <c r="L47" s="39"/>
      <c r="M47" s="39"/>
      <c r="N47" s="39">
        <v>12</v>
      </c>
      <c r="O47" s="39">
        <v>12</v>
      </c>
      <c r="P47" s="39"/>
      <c r="Q47" s="39"/>
      <c r="R47" s="39"/>
      <c r="S47" s="39"/>
      <c r="T47" s="39"/>
      <c r="U47" s="39"/>
      <c r="V47" s="39"/>
      <c r="W47" s="39">
        <v>3</v>
      </c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50">
        <f t="shared" si="6"/>
        <v>27</v>
      </c>
    </row>
    <row r="48" spans="1:41" ht="18.600000000000001" customHeight="1" x14ac:dyDescent="0.15">
      <c r="A48" s="44" t="str">
        <f t="shared" si="5"/>
        <v>E3</v>
      </c>
      <c r="B48" s="45" t="str">
        <f t="shared" si="5"/>
        <v>埋込型</v>
      </c>
      <c r="C48" s="46" t="str">
        <f t="shared" si="5"/>
        <v>FL20W×2</v>
      </c>
      <c r="D48" s="47"/>
      <c r="E48" s="38"/>
      <c r="F48" s="39"/>
      <c r="G48" s="39"/>
      <c r="H48" s="39"/>
      <c r="I48" s="39"/>
      <c r="J48" s="39"/>
      <c r="K48" s="39"/>
      <c r="L48" s="39"/>
      <c r="M48" s="39">
        <v>12</v>
      </c>
      <c r="N48" s="39"/>
      <c r="O48" s="39"/>
      <c r="P48" s="39"/>
      <c r="Q48" s="39"/>
      <c r="R48" s="39"/>
      <c r="S48" s="39"/>
      <c r="T48" s="39"/>
      <c r="U48" s="39">
        <v>1</v>
      </c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50">
        <f t="shared" si="6"/>
        <v>13</v>
      </c>
    </row>
    <row r="49" spans="1:40" ht="18.600000000000001" customHeight="1" x14ac:dyDescent="0.15">
      <c r="A49" s="44" t="str">
        <f t="shared" si="5"/>
        <v>F</v>
      </c>
      <c r="B49" s="45" t="str">
        <f t="shared" si="5"/>
        <v>埋込型</v>
      </c>
      <c r="C49" s="46" t="str">
        <f t="shared" si="5"/>
        <v>FL40W×1</v>
      </c>
      <c r="D49" s="47"/>
      <c r="E49" s="38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>
        <v>1</v>
      </c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50">
        <f t="shared" si="6"/>
        <v>1</v>
      </c>
    </row>
    <row r="50" spans="1:40" ht="18.600000000000001" customHeight="1" x14ac:dyDescent="0.15">
      <c r="A50" s="44" t="str">
        <f t="shared" si="5"/>
        <v>G</v>
      </c>
      <c r="B50" s="45" t="str">
        <f t="shared" si="5"/>
        <v>直付型</v>
      </c>
      <c r="C50" s="46" t="str">
        <f t="shared" si="5"/>
        <v>FL40W×2</v>
      </c>
      <c r="D50" s="47"/>
      <c r="E50" s="38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>
        <v>4</v>
      </c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50">
        <f t="shared" si="6"/>
        <v>4</v>
      </c>
    </row>
    <row r="51" spans="1:40" ht="18.600000000000001" customHeight="1" x14ac:dyDescent="0.15">
      <c r="A51" s="44" t="str">
        <f t="shared" si="5"/>
        <v>H</v>
      </c>
      <c r="B51" s="45" t="str">
        <f t="shared" si="5"/>
        <v>直付型</v>
      </c>
      <c r="C51" s="46" t="str">
        <f t="shared" si="5"/>
        <v>FL40W×1</v>
      </c>
      <c r="D51" s="47"/>
      <c r="E51" s="38"/>
      <c r="F51" s="39">
        <v>1</v>
      </c>
      <c r="G51" s="39">
        <v>2</v>
      </c>
      <c r="H51" s="39">
        <v>1</v>
      </c>
      <c r="I51" s="39"/>
      <c r="J51" s="39">
        <v>1</v>
      </c>
      <c r="K51" s="39">
        <v>1</v>
      </c>
      <c r="L51" s="39"/>
      <c r="M51" s="39"/>
      <c r="N51" s="39"/>
      <c r="O51" s="39"/>
      <c r="P51" s="39"/>
      <c r="Q51" s="39">
        <v>2</v>
      </c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50">
        <f t="shared" si="6"/>
        <v>8</v>
      </c>
    </row>
    <row r="52" spans="1:40" ht="18.600000000000001" customHeight="1" x14ac:dyDescent="0.15">
      <c r="A52" s="44" t="str">
        <f t="shared" si="5"/>
        <v>I</v>
      </c>
      <c r="B52" s="45" t="str">
        <f t="shared" si="5"/>
        <v>直付型</v>
      </c>
      <c r="C52" s="46" t="str">
        <f t="shared" si="5"/>
        <v>FL40W×2</v>
      </c>
      <c r="D52" s="47"/>
      <c r="E52" s="38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50">
        <f t="shared" si="6"/>
        <v>0</v>
      </c>
    </row>
    <row r="53" spans="1:40" ht="18.600000000000001" customHeight="1" x14ac:dyDescent="0.15">
      <c r="A53" s="44" t="str">
        <f t="shared" si="5"/>
        <v>M</v>
      </c>
      <c r="B53" s="45" t="str">
        <f t="shared" si="5"/>
        <v>直付型</v>
      </c>
      <c r="C53" s="46" t="str">
        <f t="shared" si="5"/>
        <v>FLC３０W×1</v>
      </c>
      <c r="D53" s="47"/>
      <c r="E53" s="38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>
        <v>1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>
        <f t="shared" si="6"/>
        <v>1</v>
      </c>
    </row>
    <row r="54" spans="1:40" ht="18.600000000000001" customHeight="1" x14ac:dyDescent="0.15">
      <c r="A54" s="44" t="str">
        <f t="shared" si="5"/>
        <v>N</v>
      </c>
      <c r="B54" s="45" t="str">
        <f t="shared" si="5"/>
        <v>コード吊下型</v>
      </c>
      <c r="C54" s="46" t="str">
        <f t="shared" si="5"/>
        <v>FLC32W＋３０W</v>
      </c>
      <c r="D54" s="47"/>
      <c r="E54" s="38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>
        <v>1</v>
      </c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50">
        <f t="shared" si="6"/>
        <v>1</v>
      </c>
    </row>
    <row r="55" spans="1:40" ht="18.600000000000001" customHeight="1" x14ac:dyDescent="0.15">
      <c r="A55" s="44" t="str">
        <f t="shared" ref="A55:C64" si="7">A24</f>
        <v>O</v>
      </c>
      <c r="B55" s="45" t="str">
        <f t="shared" si="7"/>
        <v>壁付型</v>
      </c>
      <c r="C55" s="46" t="str">
        <f t="shared" si="7"/>
        <v>FL20W×1</v>
      </c>
      <c r="D55" s="52"/>
      <c r="E55" s="38"/>
      <c r="F55" s="39"/>
      <c r="G55" s="39"/>
      <c r="H55" s="39"/>
      <c r="I55" s="39"/>
      <c r="J55" s="39"/>
      <c r="K55" s="39"/>
      <c r="L55" s="39">
        <v>1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>
        <f t="shared" si="6"/>
        <v>1</v>
      </c>
    </row>
    <row r="56" spans="1:40" ht="18.600000000000001" customHeight="1" x14ac:dyDescent="0.15">
      <c r="A56" s="44" t="str">
        <f t="shared" si="7"/>
        <v>P</v>
      </c>
      <c r="B56" s="45" t="str">
        <f t="shared" si="7"/>
        <v>棚付型</v>
      </c>
      <c r="C56" s="46" t="str">
        <f t="shared" si="7"/>
        <v>FL20W×1</v>
      </c>
      <c r="D56" s="52"/>
      <c r="E56" s="38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>
        <v>1</v>
      </c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>
        <f t="shared" si="6"/>
        <v>1</v>
      </c>
    </row>
    <row r="57" spans="1:40" ht="18.600000000000001" customHeight="1" x14ac:dyDescent="0.15">
      <c r="A57" s="44" t="str">
        <f t="shared" si="7"/>
        <v>Q</v>
      </c>
      <c r="B57" s="45" t="str">
        <f t="shared" si="7"/>
        <v>壁付型</v>
      </c>
      <c r="C57" s="46" t="str">
        <f t="shared" si="7"/>
        <v>FL10W×1</v>
      </c>
      <c r="D57" s="56"/>
      <c r="E57" s="38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>
        <v>1</v>
      </c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>
        <f t="shared" si="6"/>
        <v>1</v>
      </c>
    </row>
    <row r="58" spans="1:40" ht="18.600000000000001" customHeight="1" x14ac:dyDescent="0.15">
      <c r="A58" s="44" t="str">
        <f t="shared" si="7"/>
        <v>R</v>
      </c>
      <c r="B58" s="45" t="str">
        <f t="shared" si="7"/>
        <v>壁付型白熱灯</v>
      </c>
      <c r="C58" s="46" t="str">
        <f t="shared" si="7"/>
        <v>ハイビーム電球１００W</v>
      </c>
      <c r="D58" s="47"/>
      <c r="E58" s="38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>
        <f t="shared" si="6"/>
        <v>0</v>
      </c>
    </row>
    <row r="59" spans="1:40" ht="18.600000000000001" customHeight="1" x14ac:dyDescent="0.15">
      <c r="A59" s="44" t="str">
        <f t="shared" si="7"/>
        <v>S</v>
      </c>
      <c r="B59" s="45" t="str">
        <f t="shared" si="7"/>
        <v>水銀灯</v>
      </c>
      <c r="C59" s="46" t="str">
        <f t="shared" si="7"/>
        <v>HF200W防水型</v>
      </c>
      <c r="D59" s="56"/>
      <c r="E59" s="38">
        <v>2</v>
      </c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50">
        <f t="shared" si="6"/>
        <v>2</v>
      </c>
    </row>
    <row r="60" spans="1:40" ht="18.600000000000001" customHeight="1" x14ac:dyDescent="0.15">
      <c r="A60" s="44" t="str">
        <f t="shared" si="7"/>
        <v>T</v>
      </c>
      <c r="B60" s="45" t="str">
        <f t="shared" si="7"/>
        <v>壁付型</v>
      </c>
      <c r="C60" s="46" t="str">
        <f t="shared" si="7"/>
        <v>FL40W×1</v>
      </c>
      <c r="D60" s="56"/>
      <c r="E60" s="38"/>
      <c r="F60" s="39"/>
      <c r="G60" s="39"/>
      <c r="H60" s="39"/>
      <c r="I60" s="39">
        <v>3</v>
      </c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>
        <f t="shared" si="6"/>
        <v>3</v>
      </c>
    </row>
    <row r="61" spans="1:40" ht="18.600000000000001" customHeight="1" x14ac:dyDescent="0.15">
      <c r="A61" s="44">
        <f t="shared" si="7"/>
        <v>0</v>
      </c>
      <c r="B61" s="45">
        <f t="shared" si="7"/>
        <v>0</v>
      </c>
      <c r="C61" s="46">
        <f t="shared" si="7"/>
        <v>0</v>
      </c>
      <c r="D61" s="56"/>
      <c r="E61" s="38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>
        <f t="shared" si="6"/>
        <v>0</v>
      </c>
    </row>
    <row r="62" spans="1:40" ht="18.600000000000001" customHeight="1" x14ac:dyDescent="0.15">
      <c r="A62" s="44">
        <f t="shared" si="7"/>
        <v>0</v>
      </c>
      <c r="B62" s="45">
        <f t="shared" si="7"/>
        <v>0</v>
      </c>
      <c r="C62" s="46">
        <f t="shared" si="7"/>
        <v>0</v>
      </c>
      <c r="D62" s="56"/>
      <c r="E62" s="38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>
        <f t="shared" si="6"/>
        <v>0</v>
      </c>
    </row>
    <row r="63" spans="1:40" ht="18.600000000000001" customHeight="1" x14ac:dyDescent="0.15">
      <c r="A63" s="44">
        <f t="shared" si="7"/>
        <v>0</v>
      </c>
      <c r="B63" s="45">
        <f t="shared" si="7"/>
        <v>0</v>
      </c>
      <c r="C63" s="46">
        <f t="shared" si="7"/>
        <v>0</v>
      </c>
      <c r="D63" s="56"/>
      <c r="E63" s="38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50">
        <f t="shared" si="6"/>
        <v>0</v>
      </c>
    </row>
    <row r="64" spans="1:40" ht="18.600000000000001" customHeight="1" x14ac:dyDescent="0.15">
      <c r="A64" s="57">
        <f t="shared" si="7"/>
        <v>0</v>
      </c>
      <c r="B64" s="58">
        <f t="shared" si="7"/>
        <v>0</v>
      </c>
      <c r="C64" s="59">
        <f t="shared" si="7"/>
        <v>0</v>
      </c>
      <c r="D64" s="60"/>
      <c r="E64" s="61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>
        <f t="shared" si="6"/>
        <v>0</v>
      </c>
    </row>
    <row r="65" spans="1:40" s="67" customFormat="1" ht="20.100000000000001" customHeight="1" x14ac:dyDescent="0.15">
      <c r="A65" s="81" t="s">
        <v>4</v>
      </c>
      <c r="B65" s="82"/>
      <c r="C65" s="83"/>
      <c r="D65" s="28" t="s">
        <v>5</v>
      </c>
      <c r="E65" s="90" t="s">
        <v>62</v>
      </c>
      <c r="F65" s="78" t="s">
        <v>64</v>
      </c>
      <c r="G65" s="78" t="s">
        <v>63</v>
      </c>
      <c r="H65" s="78" t="s">
        <v>66</v>
      </c>
      <c r="I65" s="78" t="s">
        <v>79</v>
      </c>
      <c r="J65" s="78" t="s">
        <v>67</v>
      </c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2" t="s">
        <v>77</v>
      </c>
    </row>
    <row r="66" spans="1:40" ht="18.600000000000001" customHeight="1" x14ac:dyDescent="0.15">
      <c r="A66" s="84"/>
      <c r="B66" s="85"/>
      <c r="C66" s="86"/>
      <c r="D66" s="30" t="s">
        <v>9</v>
      </c>
      <c r="E66" s="91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3"/>
    </row>
    <row r="67" spans="1:40" ht="18.600000000000001" customHeight="1" x14ac:dyDescent="0.15">
      <c r="A67" s="84"/>
      <c r="B67" s="85"/>
      <c r="C67" s="86"/>
      <c r="D67" s="30" t="s">
        <v>10</v>
      </c>
      <c r="E67" s="91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3"/>
    </row>
    <row r="68" spans="1:40" ht="18.600000000000001" customHeight="1" x14ac:dyDescent="0.15">
      <c r="A68" s="87"/>
      <c r="B68" s="88"/>
      <c r="C68" s="89"/>
      <c r="D68" s="32" t="s">
        <v>11</v>
      </c>
      <c r="E68" s="92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74"/>
    </row>
    <row r="69" spans="1:40" ht="18.600000000000001" customHeight="1" x14ac:dyDescent="0.15">
      <c r="A69" s="75" t="s">
        <v>80</v>
      </c>
      <c r="B69" s="76"/>
      <c r="C69" s="77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8">A39</f>
        <v>A1</v>
      </c>
      <c r="B70" s="45" t="str">
        <f t="shared" si="8"/>
        <v>避難口誘導灯天吊・両面型</v>
      </c>
      <c r="C70" s="46" t="str">
        <f t="shared" si="8"/>
        <v>FL20W×1</v>
      </c>
      <c r="D70" s="47"/>
      <c r="E70" s="38"/>
      <c r="F70" s="39"/>
      <c r="G70" s="39"/>
      <c r="H70" s="39"/>
      <c r="I70" s="39">
        <v>1</v>
      </c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ref="AN70:AN95" si="9">SUM(E70:AM70)</f>
        <v>1</v>
      </c>
    </row>
    <row r="71" spans="1:40" ht="18.600000000000001" customHeight="1" x14ac:dyDescent="0.15">
      <c r="A71" s="44" t="str">
        <f t="shared" si="8"/>
        <v>A2</v>
      </c>
      <c r="B71" s="45" t="str">
        <f t="shared" si="8"/>
        <v>避難口誘導灯天吊・片面型</v>
      </c>
      <c r="C71" s="46" t="str">
        <f t="shared" si="8"/>
        <v>FL20W×2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si="9"/>
        <v>0</v>
      </c>
    </row>
    <row r="72" spans="1:40" ht="18.600000000000001" customHeight="1" x14ac:dyDescent="0.15">
      <c r="A72" s="44" t="str">
        <f t="shared" si="8"/>
        <v>A3</v>
      </c>
      <c r="B72" s="45" t="str">
        <f t="shared" si="8"/>
        <v>避難口誘導灯天吊片面型</v>
      </c>
      <c r="C72" s="46" t="str">
        <f t="shared" si="8"/>
        <v>FL20W×2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9"/>
        <v>0</v>
      </c>
    </row>
    <row r="73" spans="1:40" ht="18.600000000000001" customHeight="1" x14ac:dyDescent="0.15">
      <c r="A73" s="44" t="str">
        <f t="shared" si="8"/>
        <v>A4</v>
      </c>
      <c r="B73" s="45" t="str">
        <f t="shared" si="8"/>
        <v>避難口誘導灯壁付片面型</v>
      </c>
      <c r="C73" s="46" t="str">
        <f t="shared" si="8"/>
        <v>FL10W×1</v>
      </c>
      <c r="D73" s="47"/>
      <c r="E73" s="38"/>
      <c r="F73" s="39"/>
      <c r="G73" s="39"/>
      <c r="H73" s="39"/>
      <c r="I73" s="39">
        <v>1</v>
      </c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9"/>
        <v>1</v>
      </c>
    </row>
    <row r="74" spans="1:40" ht="18.600000000000001" customHeight="1" x14ac:dyDescent="0.15">
      <c r="A74" s="44" t="str">
        <f t="shared" si="8"/>
        <v>B</v>
      </c>
      <c r="B74" s="45" t="str">
        <f t="shared" si="8"/>
        <v>廊下通路誘導灯天吊両面型</v>
      </c>
      <c r="C74" s="46" t="str">
        <f t="shared" si="8"/>
        <v>FL10W×1</v>
      </c>
      <c r="D74" s="47"/>
      <c r="E74" s="38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9"/>
        <v>0</v>
      </c>
    </row>
    <row r="75" spans="1:40" ht="18.600000000000001" customHeight="1" x14ac:dyDescent="0.15">
      <c r="A75" s="44" t="str">
        <f t="shared" si="8"/>
        <v>C</v>
      </c>
      <c r="B75" s="45" t="str">
        <f t="shared" si="8"/>
        <v>廊下通路誘導灯壁壁埋込型</v>
      </c>
      <c r="C75" s="46" t="str">
        <f t="shared" si="8"/>
        <v>FL20ｗ×1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9"/>
        <v>0</v>
      </c>
    </row>
    <row r="76" spans="1:40" ht="18.600000000000001" customHeight="1" x14ac:dyDescent="0.15">
      <c r="A76" s="44" t="str">
        <f t="shared" si="8"/>
        <v>D</v>
      </c>
      <c r="B76" s="45" t="str">
        <f t="shared" si="8"/>
        <v>階段通路誘導灯</v>
      </c>
      <c r="C76" s="46" t="str">
        <f t="shared" si="8"/>
        <v>FL20W×2</v>
      </c>
      <c r="D76" s="47"/>
      <c r="E76" s="38"/>
      <c r="F76" s="39"/>
      <c r="G76" s="39"/>
      <c r="H76" s="39">
        <v>2</v>
      </c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9"/>
        <v>2</v>
      </c>
    </row>
    <row r="77" spans="1:40" ht="18.600000000000001" customHeight="1" x14ac:dyDescent="0.15">
      <c r="A77" s="44" t="str">
        <f t="shared" si="8"/>
        <v>E1</v>
      </c>
      <c r="B77" s="45" t="str">
        <f t="shared" si="8"/>
        <v>埋込型</v>
      </c>
      <c r="C77" s="46" t="str">
        <f t="shared" si="8"/>
        <v>FL40W×2×2連結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9"/>
        <v>0</v>
      </c>
    </row>
    <row r="78" spans="1:40" ht="18.600000000000001" customHeight="1" x14ac:dyDescent="0.15">
      <c r="A78" s="44" t="str">
        <f t="shared" si="8"/>
        <v>E2</v>
      </c>
      <c r="B78" s="45" t="str">
        <f t="shared" si="8"/>
        <v>埋込型</v>
      </c>
      <c r="C78" s="46" t="str">
        <f t="shared" si="8"/>
        <v>FL40W×2</v>
      </c>
      <c r="D78" s="47"/>
      <c r="E78" s="38"/>
      <c r="F78" s="39"/>
      <c r="G78" s="39"/>
      <c r="H78" s="39"/>
      <c r="I78" s="39">
        <v>12</v>
      </c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9"/>
        <v>12</v>
      </c>
    </row>
    <row r="79" spans="1:40" ht="18.600000000000001" customHeight="1" x14ac:dyDescent="0.15">
      <c r="A79" s="44" t="str">
        <f t="shared" si="8"/>
        <v>E3</v>
      </c>
      <c r="B79" s="45" t="str">
        <f t="shared" si="8"/>
        <v>埋込型</v>
      </c>
      <c r="C79" s="46" t="str">
        <f t="shared" si="8"/>
        <v>FL20W×2</v>
      </c>
      <c r="D79" s="47"/>
      <c r="E79" s="38"/>
      <c r="F79" s="39"/>
      <c r="G79" s="39"/>
      <c r="H79" s="39"/>
      <c r="I79" s="39"/>
      <c r="J79" s="39">
        <v>3</v>
      </c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9"/>
        <v>3</v>
      </c>
    </row>
    <row r="80" spans="1:40" ht="18.600000000000001" customHeight="1" x14ac:dyDescent="0.15">
      <c r="A80" s="44" t="str">
        <f t="shared" si="8"/>
        <v>F</v>
      </c>
      <c r="B80" s="45" t="str">
        <f t="shared" si="8"/>
        <v>埋込型</v>
      </c>
      <c r="C80" s="46" t="str">
        <f t="shared" si="8"/>
        <v>FL40W×1</v>
      </c>
      <c r="D80" s="47"/>
      <c r="E80" s="38">
        <v>2</v>
      </c>
      <c r="F80" s="39">
        <v>1</v>
      </c>
      <c r="G80" s="39"/>
      <c r="H80" s="39"/>
      <c r="I80" s="39">
        <v>12</v>
      </c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9"/>
        <v>15</v>
      </c>
    </row>
    <row r="81" spans="1:40" ht="18.600000000000001" customHeight="1" x14ac:dyDescent="0.15">
      <c r="A81" s="44" t="str">
        <f t="shared" si="8"/>
        <v>G</v>
      </c>
      <c r="B81" s="45" t="str">
        <f t="shared" si="8"/>
        <v>直付型</v>
      </c>
      <c r="C81" s="46" t="str">
        <f t="shared" si="8"/>
        <v>FL40W×2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9"/>
        <v>0</v>
      </c>
    </row>
    <row r="82" spans="1:40" ht="18.600000000000001" customHeight="1" x14ac:dyDescent="0.15">
      <c r="A82" s="44" t="str">
        <f t="shared" si="8"/>
        <v>H</v>
      </c>
      <c r="B82" s="45" t="str">
        <f t="shared" si="8"/>
        <v>直付型</v>
      </c>
      <c r="C82" s="46" t="str">
        <f t="shared" si="8"/>
        <v>FL40W×1</v>
      </c>
      <c r="D82" s="47"/>
      <c r="E82" s="38"/>
      <c r="F82" s="39"/>
      <c r="G82" s="39">
        <v>1</v>
      </c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9"/>
        <v>1</v>
      </c>
    </row>
    <row r="83" spans="1:40" ht="18.600000000000001" customHeight="1" x14ac:dyDescent="0.15">
      <c r="A83" s="44" t="str">
        <f t="shared" si="8"/>
        <v>I</v>
      </c>
      <c r="B83" s="45" t="str">
        <f t="shared" si="8"/>
        <v>直付型</v>
      </c>
      <c r="C83" s="46" t="str">
        <f t="shared" si="8"/>
        <v>FL40W×2</v>
      </c>
      <c r="D83" s="47"/>
      <c r="E83" s="38"/>
      <c r="F83" s="39"/>
      <c r="G83" s="39"/>
      <c r="H83" s="39"/>
      <c r="I83" s="39">
        <v>6</v>
      </c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9"/>
        <v>6</v>
      </c>
    </row>
    <row r="84" spans="1:40" ht="18.600000000000001" customHeight="1" x14ac:dyDescent="0.15">
      <c r="A84" s="44" t="str">
        <f t="shared" si="8"/>
        <v>M</v>
      </c>
      <c r="B84" s="45" t="str">
        <f t="shared" si="8"/>
        <v>直付型</v>
      </c>
      <c r="C84" s="46" t="str">
        <f t="shared" si="8"/>
        <v>FLC３０W×1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9"/>
        <v>0</v>
      </c>
    </row>
    <row r="85" spans="1:40" ht="18.600000000000001" customHeight="1" x14ac:dyDescent="0.15">
      <c r="A85" s="44" t="str">
        <f t="shared" si="8"/>
        <v>N</v>
      </c>
      <c r="B85" s="45" t="str">
        <f t="shared" si="8"/>
        <v>コード吊下型</v>
      </c>
      <c r="C85" s="46" t="str">
        <f t="shared" si="8"/>
        <v>FLC32W＋３０W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9"/>
        <v>0</v>
      </c>
    </row>
    <row r="86" spans="1:40" ht="18.600000000000001" customHeight="1" x14ac:dyDescent="0.15">
      <c r="A86" s="44" t="str">
        <f t="shared" ref="A86:C95" si="10">A55</f>
        <v>O</v>
      </c>
      <c r="B86" s="45" t="str">
        <f t="shared" si="10"/>
        <v>壁付型</v>
      </c>
      <c r="C86" s="46" t="str">
        <f t="shared" si="10"/>
        <v>FL20W×1</v>
      </c>
      <c r="D86" s="52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9"/>
        <v>0</v>
      </c>
    </row>
    <row r="87" spans="1:40" ht="18.600000000000001" customHeight="1" x14ac:dyDescent="0.15">
      <c r="A87" s="44" t="str">
        <f t="shared" si="10"/>
        <v>P</v>
      </c>
      <c r="B87" s="45" t="str">
        <f t="shared" si="10"/>
        <v>棚付型</v>
      </c>
      <c r="C87" s="46" t="str">
        <f t="shared" si="10"/>
        <v>FL20W×1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9"/>
        <v>0</v>
      </c>
    </row>
    <row r="88" spans="1:40" ht="18.600000000000001" customHeight="1" x14ac:dyDescent="0.15">
      <c r="A88" s="44" t="str">
        <f t="shared" si="10"/>
        <v>Q</v>
      </c>
      <c r="B88" s="45" t="str">
        <f t="shared" si="10"/>
        <v>壁付型</v>
      </c>
      <c r="C88" s="46" t="str">
        <f t="shared" si="10"/>
        <v>FL10W×1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9"/>
        <v>0</v>
      </c>
    </row>
    <row r="89" spans="1:40" ht="18.600000000000001" customHeight="1" x14ac:dyDescent="0.15">
      <c r="A89" s="44" t="str">
        <f t="shared" si="10"/>
        <v>R</v>
      </c>
      <c r="B89" s="45" t="str">
        <f t="shared" si="10"/>
        <v>壁付型白熱灯</v>
      </c>
      <c r="C89" s="46" t="str">
        <f t="shared" si="10"/>
        <v>ハイビーム電球１００W</v>
      </c>
      <c r="D89" s="47"/>
      <c r="E89" s="38"/>
      <c r="F89" s="39"/>
      <c r="G89" s="39"/>
      <c r="H89" s="39"/>
      <c r="I89" s="39">
        <v>5</v>
      </c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9"/>
        <v>5</v>
      </c>
    </row>
    <row r="90" spans="1:40" ht="18.600000000000001" customHeight="1" x14ac:dyDescent="0.15">
      <c r="A90" s="44" t="str">
        <f t="shared" si="10"/>
        <v>S</v>
      </c>
      <c r="B90" s="45" t="str">
        <f t="shared" si="10"/>
        <v>水銀灯</v>
      </c>
      <c r="C90" s="46" t="str">
        <f t="shared" si="10"/>
        <v>HF200W防水型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9"/>
        <v>0</v>
      </c>
    </row>
    <row r="91" spans="1:40" ht="18.600000000000001" customHeight="1" x14ac:dyDescent="0.15">
      <c r="A91" s="44" t="str">
        <f t="shared" si="10"/>
        <v>T</v>
      </c>
      <c r="B91" s="45" t="str">
        <f t="shared" si="10"/>
        <v>壁付型</v>
      </c>
      <c r="C91" s="46" t="str">
        <f t="shared" si="10"/>
        <v>FL40W×1</v>
      </c>
      <c r="D91" s="56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9"/>
        <v>0</v>
      </c>
    </row>
    <row r="92" spans="1:40" ht="18.600000000000001" customHeight="1" x14ac:dyDescent="0.15">
      <c r="A92" s="44">
        <f t="shared" si="10"/>
        <v>0</v>
      </c>
      <c r="B92" s="45">
        <f t="shared" si="10"/>
        <v>0</v>
      </c>
      <c r="C92" s="46">
        <f t="shared" si="10"/>
        <v>0</v>
      </c>
      <c r="D92" s="56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9"/>
        <v>0</v>
      </c>
    </row>
    <row r="93" spans="1:40" ht="18.600000000000001" customHeight="1" x14ac:dyDescent="0.15">
      <c r="A93" s="44">
        <f t="shared" si="10"/>
        <v>0</v>
      </c>
      <c r="B93" s="45">
        <f t="shared" si="10"/>
        <v>0</v>
      </c>
      <c r="C93" s="46">
        <f t="shared" si="10"/>
        <v>0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9"/>
        <v>0</v>
      </c>
    </row>
    <row r="94" spans="1:40" ht="18.600000000000001" customHeight="1" x14ac:dyDescent="0.15">
      <c r="A94" s="44">
        <f t="shared" si="10"/>
        <v>0</v>
      </c>
      <c r="B94" s="45">
        <f t="shared" si="10"/>
        <v>0</v>
      </c>
      <c r="C94" s="46">
        <f t="shared" si="10"/>
        <v>0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9"/>
        <v>0</v>
      </c>
    </row>
    <row r="95" spans="1:40" ht="18.600000000000001" customHeight="1" x14ac:dyDescent="0.15">
      <c r="A95" s="57">
        <f t="shared" si="10"/>
        <v>0</v>
      </c>
      <c r="B95" s="58">
        <f t="shared" si="10"/>
        <v>0</v>
      </c>
      <c r="C95" s="59">
        <f t="shared" si="10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9"/>
        <v>0</v>
      </c>
    </row>
    <row r="97" spans="3:40" s="67" customFormat="1" ht="15" customHeight="1" x14ac:dyDescent="0.15">
      <c r="C97" s="68"/>
      <c r="E97" s="69">
        <f t="shared" ref="E97:AM97" si="11">SUM(E38:E95)</f>
        <v>4</v>
      </c>
      <c r="F97" s="69">
        <f t="shared" si="11"/>
        <v>2</v>
      </c>
      <c r="G97" s="69">
        <f t="shared" si="11"/>
        <v>3</v>
      </c>
      <c r="H97" s="69">
        <f t="shared" si="11"/>
        <v>3</v>
      </c>
      <c r="I97" s="69">
        <f t="shared" si="11"/>
        <v>40</v>
      </c>
      <c r="J97" s="69">
        <f t="shared" si="11"/>
        <v>4</v>
      </c>
      <c r="K97" s="69">
        <f t="shared" si="11"/>
        <v>1</v>
      </c>
      <c r="L97" s="69">
        <f t="shared" si="11"/>
        <v>1</v>
      </c>
      <c r="M97" s="69">
        <f t="shared" si="11"/>
        <v>17</v>
      </c>
      <c r="N97" s="69">
        <f t="shared" si="11"/>
        <v>12</v>
      </c>
      <c r="O97" s="69">
        <f t="shared" si="11"/>
        <v>12</v>
      </c>
      <c r="P97" s="69">
        <f t="shared" si="11"/>
        <v>4</v>
      </c>
      <c r="Q97" s="69">
        <f t="shared" si="11"/>
        <v>3</v>
      </c>
      <c r="R97" s="69">
        <f t="shared" si="11"/>
        <v>0</v>
      </c>
      <c r="S97" s="69">
        <f t="shared" si="11"/>
        <v>1</v>
      </c>
      <c r="T97" s="69">
        <f t="shared" si="11"/>
        <v>2</v>
      </c>
      <c r="U97" s="69">
        <f t="shared" si="11"/>
        <v>2</v>
      </c>
      <c r="V97" s="69">
        <f t="shared" si="11"/>
        <v>3</v>
      </c>
      <c r="W97" s="69">
        <f t="shared" si="11"/>
        <v>3</v>
      </c>
      <c r="X97" s="69">
        <f t="shared" si="11"/>
        <v>0</v>
      </c>
      <c r="Y97" s="69">
        <f t="shared" si="11"/>
        <v>0</v>
      </c>
      <c r="Z97" s="69">
        <f t="shared" si="11"/>
        <v>0</v>
      </c>
      <c r="AA97" s="69">
        <f t="shared" si="11"/>
        <v>0</v>
      </c>
      <c r="AB97" s="69">
        <f t="shared" si="11"/>
        <v>0</v>
      </c>
      <c r="AC97" s="69">
        <f t="shared" si="11"/>
        <v>0</v>
      </c>
      <c r="AD97" s="69">
        <f t="shared" si="11"/>
        <v>0</v>
      </c>
      <c r="AE97" s="69">
        <f t="shared" si="11"/>
        <v>0</v>
      </c>
      <c r="AF97" s="69">
        <f t="shared" si="11"/>
        <v>0</v>
      </c>
      <c r="AG97" s="69">
        <f t="shared" si="11"/>
        <v>0</v>
      </c>
      <c r="AH97" s="69">
        <f t="shared" si="11"/>
        <v>0</v>
      </c>
      <c r="AI97" s="69">
        <f t="shared" si="11"/>
        <v>0</v>
      </c>
      <c r="AJ97" s="69">
        <f t="shared" si="11"/>
        <v>0</v>
      </c>
      <c r="AK97" s="69">
        <f t="shared" si="11"/>
        <v>0</v>
      </c>
      <c r="AL97" s="69">
        <f t="shared" si="11"/>
        <v>0</v>
      </c>
      <c r="AM97" s="69">
        <f t="shared" si="11"/>
        <v>0</v>
      </c>
      <c r="AN97" s="70">
        <f>SUM(E97:AM97)</f>
        <v>117</v>
      </c>
    </row>
  </sheetData>
  <mergeCells count="112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M34:AM37"/>
    <mergeCell ref="AN34:AN37"/>
    <mergeCell ref="A38:C38"/>
    <mergeCell ref="A65:C68"/>
    <mergeCell ref="E65:E68"/>
    <mergeCell ref="F65:F68"/>
    <mergeCell ref="G65:G68"/>
    <mergeCell ref="H65:H68"/>
    <mergeCell ref="I65:I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T65:T68"/>
    <mergeCell ref="U65:U68"/>
    <mergeCell ref="J65:J68"/>
    <mergeCell ref="K65:K68"/>
    <mergeCell ref="L65:L68"/>
    <mergeCell ref="M65:M68"/>
    <mergeCell ref="N65:N68"/>
    <mergeCell ref="O65:O68"/>
    <mergeCell ref="AK34:AK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AN65:AN68"/>
    <mergeCell ref="A69:C69"/>
    <mergeCell ref="AH65:AH68"/>
    <mergeCell ref="AI65:AI68"/>
    <mergeCell ref="AJ65:AJ68"/>
    <mergeCell ref="AK65:AK68"/>
    <mergeCell ref="AL65:AL68"/>
    <mergeCell ref="AM65:AM68"/>
    <mergeCell ref="AB65:AB68"/>
    <mergeCell ref="AC65:AC68"/>
    <mergeCell ref="AD65:AD68"/>
    <mergeCell ref="AE65:AE68"/>
    <mergeCell ref="AF65:AF68"/>
    <mergeCell ref="AG65:AG68"/>
    <mergeCell ref="V65:V68"/>
    <mergeCell ref="W65:W68"/>
    <mergeCell ref="X65:X68"/>
    <mergeCell ref="Y65:Y68"/>
    <mergeCell ref="Z65:Z68"/>
    <mergeCell ref="AA65:AA68"/>
    <mergeCell ref="P65:P68"/>
    <mergeCell ref="Q65:Q68"/>
    <mergeCell ref="R65:R68"/>
    <mergeCell ref="S65:S68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2" manualBreakCount="2">
    <brk id="33" max="39" man="1"/>
    <brk id="64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2025-02-21T06:04:12Z</dcterms:created>
  <dcterms:modified xsi:type="dcterms:W3CDTF">2025-02-21T06:23:05Z</dcterms:modified>
</cp:coreProperties>
</file>